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svst11\07建設部\07-06_管理係\05　決算\03　経営比較分析表\R3決算\02.回答\"/>
    </mc:Choice>
  </mc:AlternateContent>
  <workbookProtection workbookAlgorithmName="SHA-512" workbookHashValue="wqqI6e7gluY2kj9DouPP0AfuyJVWq1KWv41tLOxDq+rSiMQN0ouWwK66LarIzBTn26mlbBgbvP8zK7fkCEWZbA==" workbookSaltValue="jffWTfcsHXIwA0QRWCEqY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<sst xmlns="http://schemas.openxmlformats.org/spreadsheetml/2006/main" count="299" uniqueCount="116">
  <si>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</si>
  <si>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</si>
  <si>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</si>
  <si>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</si>
  <si>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</si>
  <si>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</si>
  <si>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</si>
  <si>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</si>
  <si>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</si>
  <si>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</si>
  <si>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</si>
  <si>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</si>
  <si>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</si>
  <si>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</si>
  <si>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</si>
  <si>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</si>
  <si>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</si>
  <si>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</si>
  <si>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</si>
  <si>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</si>
  <si>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</si>
  <si>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</si>
  <si>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</si>
  <si>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</si>
  <si>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</si>
  <si>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</si>
  <si>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</si>
  <si>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</si>
  <si>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</si>
  <si>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</si>
  <si>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</si>
  <si>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</si>
  <si>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</si>
  <si>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</si>
  <si>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</si>
  <si>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</si>
  <si>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</si>
  <si>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</si>
  <si>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</si>
  <si>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</si>
  <si>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</si>
  <si>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</si>
  <si>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</si>
  <si>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</si>
  <si>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</si>
  <si>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</si>
  <si>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</si>
  <si>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</si>
  <si>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</si>
  <si>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</si>
  <si>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</si>
  <si>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</si>
  <si>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</si>
  <si>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</si>
  <si>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</si>
  <si>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</si>
  <si>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</si>
  <si>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</si>
  <si>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</si>
  <si>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</si>
  <si>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</si>
  <si>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</si>
  <si>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</si>
  <si>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</si>
  <si>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</si>
  <si>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</si>
  <si>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</si>
  <si>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</si>
  <si>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</si>
  <si>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</si>
  <si>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</si>
  <si>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</si>
  <si>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</si>
  <si>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</si>
  <si>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</si>
  <si>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</si>
  <si>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</si>
  <si>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</si>
  <si>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</si>
  <si>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</si>
  <si>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</si>
  <si>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</si>
  <si>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</si>
  <si>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</si>
  <si>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</si>
  <si>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</si>
  <si>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</si>
  <si>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</si>
  <si>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</si>
  <si>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</si>
  <si>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</si>
  <si>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</si>
  <si>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</si>
  <si>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</si>
  <si>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</si>
  <si>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</si>
  <si>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宮津市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</si>
  <si>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</si>
  <si>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</si>
  <si>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</si>
  <si>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</si>
  <si>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</si>
  <si>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</si>
  <si>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</si>
  <si>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</si>
  <si>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</si>
  <si>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</si>
  <si>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</si>
  <si>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</si>
  <si>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</si>
  <si>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</si>
  <si>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</si>
  <si>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</si>
  <si>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更新時期が到来する管渠がないものの、耐用年数に近い資産があることから、類似団体平均を上回っている。
②管渠老朽化率
　耐用年数を超えた管渠がないため、老朽化率は0％となっている。
③管渠改善率
　更新時期が到来した管渠がないため、更新は未実施である。</t>
    <rPh sb="14" eb="16">
      <t>コウシン</t>
    </rPh>
    <rPh sb="16" eb="18">
      <t>ジキ</t>
    </rPh>
    <rPh sb="19" eb="21">
      <t>トウライ</t>
    </rPh>
    <rPh sb="23" eb="25">
      <t>カンキョ</t>
    </rPh>
    <rPh sb="49" eb="51">
      <t>ルイジ</t>
    </rPh>
    <rPh sb="51" eb="53">
      <t>ダンタイ</t>
    </rPh>
    <rPh sb="53" eb="55">
      <t>ヘイキン</t>
    </rPh>
    <rPh sb="56" eb="58">
      <t>ウワマワ</t>
    </rPh>
    <rPh sb="65" eb="67">
      <t>カンキョ</t>
    </rPh>
    <rPh sb="67" eb="70">
      <t>ロウキュウカ</t>
    </rPh>
    <rPh sb="70" eb="71">
      <t>リツ</t>
    </rPh>
    <rPh sb="89" eb="92">
      <t>ロウキュウカ</t>
    </rPh>
    <rPh sb="92" eb="93">
      <t>リツ</t>
    </rPh>
    <phoneticPr fontId="4"/>
  </si>
  <si>
    <t>令和２年度から、地方公営企業法の規定を適用
①経常収支比率
　使用料収入は前年度と横ばいであるものの、公債費が増加傾向にあることから、今後、更なる収入確保と経費抑制を図る必要がある。
②累計欠損金比率
　使用料等の収益で流域下水道負担金等の維持管理費を賄えていないことから、使用料収入の増加を図るなどの経営改善を行う必要がある。
③流動比率
　元金償還金が高額で推移していることなどにより、類似団体の平均を下回っており、今後、使用料金等の流動資産の増加を図る必要がある。
④企業債残高対事業規模比率
　令和元年度に施設整備を概成したことから、今後、企業債残高は減少傾向となる見込みではあるものの、使用料収入は減少傾向にあり、類似団体と比較すると高い比率となっている。
⑤経費回収率
　使用料収入は減少傾向にあり、類似団体と比較すると低い比率となっていることから、今後は、下水道接続の促進と使用料徴収などの取組を更に進める必要がある。
⑥汚水処理原価
　施設整備に伴い新規接続はあるものの、人口減少などから、有収水量は伸び悩みの傾向にあり、今後は接続促進の取組を進める必要がある。
⑧水洗化率
　類似団体平均を上回っているが、使用料の確保のためにも、更なる接続促進の取組を進める必要がある。</t>
    <rPh sb="8" eb="10">
      <t>チホウ</t>
    </rPh>
    <rPh sb="10" eb="12">
      <t>コウエイ</t>
    </rPh>
    <rPh sb="12" eb="14">
      <t>キギョウ</t>
    </rPh>
    <rPh sb="14" eb="15">
      <t>ホウ</t>
    </rPh>
    <rPh sb="16" eb="18">
      <t>キテイ</t>
    </rPh>
    <rPh sb="19" eb="21">
      <t>テキヨウ</t>
    </rPh>
    <rPh sb="23" eb="25">
      <t>ケイジョウ</t>
    </rPh>
    <rPh sb="25" eb="27">
      <t>シュウシ</t>
    </rPh>
    <rPh sb="27" eb="29">
      <t>ヒリツ</t>
    </rPh>
    <rPh sb="57" eb="59">
      <t>ケイコウ</t>
    </rPh>
    <rPh sb="67" eb="69">
      <t>コンゴ</t>
    </rPh>
    <rPh sb="102" eb="105">
      <t>シヨウリョウ</t>
    </rPh>
    <rPh sb="105" eb="106">
      <t>トウ</t>
    </rPh>
    <rPh sb="107" eb="109">
      <t>シュウエキ</t>
    </rPh>
    <rPh sb="110" eb="112">
      <t>リュウイキ</t>
    </rPh>
    <rPh sb="112" eb="115">
      <t>ゲスイドウ</t>
    </rPh>
    <rPh sb="115" eb="118">
      <t>フタンキン</t>
    </rPh>
    <rPh sb="118" eb="119">
      <t>トウ</t>
    </rPh>
    <rPh sb="120" eb="122">
      <t>イジ</t>
    </rPh>
    <rPh sb="122" eb="125">
      <t>カンリヒ</t>
    </rPh>
    <rPh sb="126" eb="127">
      <t>マカナ</t>
    </rPh>
    <rPh sb="172" eb="174">
      <t>ガンキン</t>
    </rPh>
    <rPh sb="174" eb="176">
      <t>ショウカン</t>
    </rPh>
    <rPh sb="176" eb="177">
      <t>キン</t>
    </rPh>
    <rPh sb="178" eb="180">
      <t>コウガク</t>
    </rPh>
    <rPh sb="181" eb="183">
      <t>スイイ</t>
    </rPh>
    <rPh sb="213" eb="216">
      <t>シヨウリョウ</t>
    </rPh>
    <rPh sb="216" eb="217">
      <t>キン</t>
    </rPh>
    <rPh sb="217" eb="218">
      <t>トウ</t>
    </rPh>
    <rPh sb="251" eb="253">
      <t>レイワ</t>
    </rPh>
    <rPh sb="253" eb="255">
      <t>ガンネン</t>
    </rPh>
    <rPh sb="255" eb="256">
      <t>ド</t>
    </rPh>
    <rPh sb="271" eb="273">
      <t>コンゴ</t>
    </rPh>
    <rPh sb="274" eb="276">
      <t>キギョウ</t>
    </rPh>
    <rPh sb="276" eb="277">
      <t>サイ</t>
    </rPh>
    <rPh sb="277" eb="279">
      <t>ザンダカ</t>
    </rPh>
    <rPh sb="304" eb="306">
      <t>ゲンショウ</t>
    </rPh>
    <rPh sb="348" eb="350">
      <t>ゲンショウ</t>
    </rPh>
    <rPh sb="405" eb="406">
      <t>サラ</t>
    </rPh>
    <rPh sb="497" eb="499">
      <t>ルイジ</t>
    </rPh>
    <rPh sb="499" eb="501">
      <t>ダンタイ</t>
    </rPh>
    <rPh sb="501" eb="503">
      <t>ヘイキン</t>
    </rPh>
    <rPh sb="504" eb="506">
      <t>ウワマワ</t>
    </rPh>
    <phoneticPr fontId="4"/>
  </si>
  <si>
    <t>　施設の老朽化による維持管理費の増大、更新時期の到来による施設更新、人口減少による有収水量の減少など、企業経営を取り巻く環境はさらに厳しくなる見込みであることから、宮津市下水道事業経営戦略(H29策定）の一部見直し及びストックマネジメント計画の策定を令和３年度末に行った。
　今後は、料金改定による収入確保の検討及び施設長寿命化等による経費抑制などを推進し、経営の安定化に努めることとしている。</t>
    <rPh sb="82" eb="85">
      <t>ミヤヅシ</t>
    </rPh>
    <rPh sb="85" eb="86">
      <t>シタ</t>
    </rPh>
    <rPh sb="98" eb="100">
      <t>サクテイ</t>
    </rPh>
    <rPh sb="102" eb="104">
      <t>イチブ</t>
    </rPh>
    <rPh sb="107" eb="108">
      <t>オヨ</t>
    </rPh>
    <rPh sb="119" eb="121">
      <t>ケイカク</t>
    </rPh>
    <rPh sb="122" eb="124">
      <t>サクテイ</t>
    </rPh>
    <rPh sb="125" eb="127">
      <t>レイワ</t>
    </rPh>
    <rPh sb="128" eb="130">
      <t>ネンド</t>
    </rPh>
    <rPh sb="130" eb="131">
      <t>マツ</t>
    </rPh>
    <rPh sb="132" eb="133">
      <t>オコナ</t>
    </rPh>
    <rPh sb="138" eb="140">
      <t>コンゴ</t>
    </rPh>
    <rPh sb="142" eb="144">
      <t>リョウキン</t>
    </rPh>
    <rPh sb="144" eb="146">
      <t>カイテイ</t>
    </rPh>
    <rPh sb="154" eb="156">
      <t>ケントウ</t>
    </rPh>
    <rPh sb="156" eb="157">
      <t>オヨ</t>
    </rPh>
    <rPh sb="175" eb="177">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</si>
</sst>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212-4ECC-BE3E-67EB1551A07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1.65</c:v>
                </c:pt>
                <c:pt idx="4">
                  <c:v>0.14000000000000001</c:v>
                </c:pt>
              </c:numCache>
            </c:numRef>
          </c:val>
          <c:smooth val="0"/>
          <c:extLst>
            <c:ext xmlns:c16="http://schemas.microsoft.com/office/drawing/2014/chart" uri="{C3380CC4-5D6E-409C-BE32-E72D297353CC}">
              <c16:uniqueId val="{00000001-8212-4ECC-BE3E-67EB1551A07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D9-49D2-B079-0070C0E3148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50.53</c:v>
                </c:pt>
                <c:pt idx="4">
                  <c:v>51.42</c:v>
                </c:pt>
              </c:numCache>
            </c:numRef>
          </c:val>
          <c:smooth val="0"/>
          <c:extLst>
            <c:ext xmlns:c16="http://schemas.microsoft.com/office/drawing/2014/chart" uri="{C3380CC4-5D6E-409C-BE32-E72D297353CC}">
              <c16:uniqueId val="{00000001-4DD9-49D2-B079-0070C0E3148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84.7</c:v>
                </c:pt>
                <c:pt idx="4">
                  <c:v>85.48</c:v>
                </c:pt>
              </c:numCache>
            </c:numRef>
          </c:val>
          <c:extLst>
            <c:ext xmlns:c16="http://schemas.microsoft.com/office/drawing/2014/chart" uri="{C3380CC4-5D6E-409C-BE32-E72D297353CC}">
              <c16:uniqueId val="{00000000-E1B2-4C56-8A58-5A0F0A97828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82.08</c:v>
                </c:pt>
                <c:pt idx="4">
                  <c:v>81.34</c:v>
                </c:pt>
              </c:numCache>
            </c:numRef>
          </c:val>
          <c:smooth val="0"/>
          <c:extLst>
            <c:ext xmlns:c16="http://schemas.microsoft.com/office/drawing/2014/chart" uri="{C3380CC4-5D6E-409C-BE32-E72D297353CC}">
              <c16:uniqueId val="{00000001-E1B2-4C56-8A58-5A0F0A97828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99.31</c:v>
                </c:pt>
                <c:pt idx="4">
                  <c:v>98.56</c:v>
                </c:pt>
              </c:numCache>
            </c:numRef>
          </c:val>
          <c:extLst>
            <c:ext xmlns:c16="http://schemas.microsoft.com/office/drawing/2014/chart" uri="{C3380CC4-5D6E-409C-BE32-E72D297353CC}">
              <c16:uniqueId val="{00000000-A2AB-4FDD-9763-A86D4BD087A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107.21</c:v>
                </c:pt>
                <c:pt idx="4">
                  <c:v>107.08</c:v>
                </c:pt>
              </c:numCache>
            </c:numRef>
          </c:val>
          <c:smooth val="0"/>
          <c:extLst>
            <c:ext xmlns:c16="http://schemas.microsoft.com/office/drawing/2014/chart" uri="{C3380CC4-5D6E-409C-BE32-E72D297353CC}">
              <c16:uniqueId val="{00000001-A2AB-4FDD-9763-A86D4BD087A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31.72</c:v>
                </c:pt>
                <c:pt idx="4">
                  <c:v>33.5</c:v>
                </c:pt>
              </c:numCache>
            </c:numRef>
          </c:val>
          <c:extLst>
            <c:ext xmlns:c16="http://schemas.microsoft.com/office/drawing/2014/chart" uri="{C3380CC4-5D6E-409C-BE32-E72D297353CC}">
              <c16:uniqueId val="{00000000-CF82-47F4-ABD7-0BC290AAB4C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12.7</c:v>
                </c:pt>
                <c:pt idx="4">
                  <c:v>14.65</c:v>
                </c:pt>
              </c:numCache>
            </c:numRef>
          </c:val>
          <c:smooth val="0"/>
          <c:extLst>
            <c:ext xmlns:c16="http://schemas.microsoft.com/office/drawing/2014/chart" uri="{C3380CC4-5D6E-409C-BE32-E72D297353CC}">
              <c16:uniqueId val="{00000001-CF82-47F4-ABD7-0BC290AAB4C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B26-4E2E-BED7-EF1328D363A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c:v>
                </c:pt>
              </c:numCache>
            </c:numRef>
          </c:val>
          <c:smooth val="0"/>
          <c:extLst>
            <c:ext xmlns:c16="http://schemas.microsoft.com/office/drawing/2014/chart" uri="{C3380CC4-5D6E-409C-BE32-E72D297353CC}">
              <c16:uniqueId val="{00000001-FB26-4E2E-BED7-EF1328D363A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413.32</c:v>
                </c:pt>
                <c:pt idx="4">
                  <c:v>413.51</c:v>
                </c:pt>
              </c:numCache>
            </c:numRef>
          </c:val>
          <c:extLst>
            <c:ext xmlns:c16="http://schemas.microsoft.com/office/drawing/2014/chart" uri="{C3380CC4-5D6E-409C-BE32-E72D297353CC}">
              <c16:uniqueId val="{00000000-5C65-4300-A066-9F1AF8AE09B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43.71</c:v>
                </c:pt>
                <c:pt idx="4">
                  <c:v>45.94</c:v>
                </c:pt>
              </c:numCache>
            </c:numRef>
          </c:val>
          <c:smooth val="0"/>
          <c:extLst>
            <c:ext xmlns:c16="http://schemas.microsoft.com/office/drawing/2014/chart" uri="{C3380CC4-5D6E-409C-BE32-E72D297353CC}">
              <c16:uniqueId val="{00000001-5C65-4300-A066-9F1AF8AE09B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25.98</c:v>
                </c:pt>
                <c:pt idx="4">
                  <c:v>26.94</c:v>
                </c:pt>
              </c:numCache>
            </c:numRef>
          </c:val>
          <c:extLst>
            <c:ext xmlns:c16="http://schemas.microsoft.com/office/drawing/2014/chart" uri="{C3380CC4-5D6E-409C-BE32-E72D297353CC}">
              <c16:uniqueId val="{00000000-CC23-4DAD-925E-BF69363F668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40.67</c:v>
                </c:pt>
                <c:pt idx="4">
                  <c:v>47.7</c:v>
                </c:pt>
              </c:numCache>
            </c:numRef>
          </c:val>
          <c:smooth val="0"/>
          <c:extLst>
            <c:ext xmlns:c16="http://schemas.microsoft.com/office/drawing/2014/chart" uri="{C3380CC4-5D6E-409C-BE32-E72D297353CC}">
              <c16:uniqueId val="{00000001-CC23-4DAD-925E-BF69363F668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3897.8</c:v>
                </c:pt>
                <c:pt idx="4">
                  <c:v>3750.72</c:v>
                </c:pt>
              </c:numCache>
            </c:numRef>
          </c:val>
          <c:extLst>
            <c:ext xmlns:c16="http://schemas.microsoft.com/office/drawing/2014/chart" uri="{C3380CC4-5D6E-409C-BE32-E72D297353CC}">
              <c16:uniqueId val="{00000000-A87C-4F42-8702-C0B5B7F2169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1050.51</c:v>
                </c:pt>
                <c:pt idx="4">
                  <c:v>1102.01</c:v>
                </c:pt>
              </c:numCache>
            </c:numRef>
          </c:val>
          <c:smooth val="0"/>
          <c:extLst>
            <c:ext xmlns:c16="http://schemas.microsoft.com/office/drawing/2014/chart" uri="{C3380CC4-5D6E-409C-BE32-E72D297353CC}">
              <c16:uniqueId val="{00000001-A87C-4F42-8702-C0B5B7F2169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73.19</c:v>
                </c:pt>
                <c:pt idx="4">
                  <c:v>75.84</c:v>
                </c:pt>
              </c:numCache>
            </c:numRef>
          </c:val>
          <c:extLst>
            <c:ext xmlns:c16="http://schemas.microsoft.com/office/drawing/2014/chart" uri="{C3380CC4-5D6E-409C-BE32-E72D297353CC}">
              <c16:uniqueId val="{00000000-C7F0-4652-8D7E-F3503C0CA9A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82.65</c:v>
                </c:pt>
                <c:pt idx="4">
                  <c:v>82.55</c:v>
                </c:pt>
              </c:numCache>
            </c:numRef>
          </c:val>
          <c:smooth val="0"/>
          <c:extLst>
            <c:ext xmlns:c16="http://schemas.microsoft.com/office/drawing/2014/chart" uri="{C3380CC4-5D6E-409C-BE32-E72D297353CC}">
              <c16:uniqueId val="{00000001-C7F0-4652-8D7E-F3503C0CA9A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255.87</c:v>
                </c:pt>
                <c:pt idx="4">
                  <c:v>248.61</c:v>
                </c:pt>
              </c:numCache>
            </c:numRef>
          </c:val>
          <c:extLst>
            <c:ext xmlns:c16="http://schemas.microsoft.com/office/drawing/2014/chart" uri="{C3380CC4-5D6E-409C-BE32-E72D297353CC}">
              <c16:uniqueId val="{00000000-7383-43D0-B557-EE26AAF8EA7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186.3</c:v>
                </c:pt>
                <c:pt idx="4">
                  <c:v>188.38</c:v>
                </c:pt>
              </c:numCache>
            </c:numRef>
          </c:val>
          <c:smooth val="0"/>
          <c:extLst>
            <c:ext xmlns:c16="http://schemas.microsoft.com/office/drawing/2014/chart" uri="{C3380CC4-5D6E-409C-BE32-E72D297353CC}">
              <c16:uniqueId val="{00000001-7383-43D0-B557-EE26AAF8EA7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6" zoomScaleNormal="100" workbookViewId="0">
      <selection activeCell="BH37" sqref="BH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row>
    <row r="3" spans="1:7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row>
    <row r="4" spans="1:7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5" t="str">
        <f>データ!H6</f>
        <v>京都府　宮津市</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4" t="s">
        <v>1</v>
      </c>
      <c r="C7" s="54"/>
      <c r="D7" s="54"/>
      <c r="E7" s="54"/>
      <c r="F7" s="54"/>
      <c r="G7" s="54"/>
      <c r="H7" s="54"/>
      <c r="I7" s="54" t="s">
        <v>2</v>
      </c>
      <c r="J7" s="54"/>
      <c r="K7" s="54"/>
      <c r="L7" s="54"/>
      <c r="M7" s="54"/>
      <c r="N7" s="54"/>
      <c r="O7" s="54"/>
      <c r="P7" s="54" t="s">
        <v>3</v>
      </c>
      <c r="Q7" s="54"/>
      <c r="R7" s="54"/>
      <c r="S7" s="54"/>
      <c r="T7" s="54"/>
      <c r="U7" s="54"/>
      <c r="V7" s="54"/>
      <c r="W7" s="54" t="s">
        <v>4</v>
      </c>
      <c r="X7" s="54"/>
      <c r="Y7" s="54"/>
      <c r="Z7" s="54"/>
      <c r="AA7" s="54"/>
      <c r="AB7" s="54"/>
      <c r="AC7" s="54"/>
      <c r="AD7" s="54" t="s">
        <v>5</v>
      </c>
      <c r="AE7" s="54"/>
      <c r="AF7" s="54"/>
      <c r="AG7" s="54"/>
      <c r="AH7" s="54"/>
      <c r="AI7" s="54"/>
      <c r="AJ7" s="54"/>
      <c r="AK7" s="3"/>
      <c r="AL7" s="54" t="s">
        <v>6</v>
      </c>
      <c r="AM7" s="54"/>
      <c r="AN7" s="54"/>
      <c r="AO7" s="54"/>
      <c r="AP7" s="54"/>
      <c r="AQ7" s="54"/>
      <c r="AR7" s="54"/>
      <c r="AS7" s="54"/>
      <c r="AT7" s="54" t="s">
        <v>7</v>
      </c>
      <c r="AU7" s="54"/>
      <c r="AV7" s="54"/>
      <c r="AW7" s="54"/>
      <c r="AX7" s="54"/>
      <c r="AY7" s="54"/>
      <c r="AZ7" s="54"/>
      <c r="BA7" s="54"/>
      <c r="BB7" s="54" t="s">
        <v>8</v>
      </c>
      <c r="BC7" s="54"/>
      <c r="BD7" s="54"/>
      <c r="BE7" s="54"/>
      <c r="BF7" s="54"/>
      <c r="BG7" s="54"/>
      <c r="BH7" s="54"/>
      <c r="BI7" s="54"/>
      <c r="BJ7" s="3"/>
      <c r="BK7" s="3"/>
      <c r="BL7" s="57" t="s">
        <v>9</v>
      </c>
      <c r="BM7" s="58"/>
      <c r="BN7" s="58"/>
      <c r="BO7" s="58"/>
      <c r="BP7" s="58"/>
      <c r="BQ7" s="58"/>
      <c r="BR7" s="58"/>
      <c r="BS7" s="58"/>
      <c r="BT7" s="58"/>
      <c r="BU7" s="58"/>
      <c r="BV7" s="58"/>
      <c r="BW7" s="58"/>
      <c r="BX7" s="58"/>
      <c r="BY7" s="59"/>
    </row>
    <row r="8" spans="1:78" ht="18.75" customHeight="1" x14ac:dyDescent="0.15">
      <c r="A8" s="2"/>
      <c r="B8" s="60" t="str">
        <f>データ!I6</f>
        <v>法適用</v>
      </c>
      <c r="C8" s="60"/>
      <c r="D8" s="60"/>
      <c r="E8" s="60"/>
      <c r="F8" s="60"/>
      <c r="G8" s="60"/>
      <c r="H8" s="60"/>
      <c r="I8" s="60" t="str">
        <f>データ!J6</f>
        <v>下水道事業</v>
      </c>
      <c r="J8" s="60"/>
      <c r="K8" s="60"/>
      <c r="L8" s="60"/>
      <c r="M8" s="60"/>
      <c r="N8" s="60"/>
      <c r="O8" s="60"/>
      <c r="P8" s="60" t="str">
        <f>データ!K6</f>
        <v>公共下水道</v>
      </c>
      <c r="Q8" s="60"/>
      <c r="R8" s="60"/>
      <c r="S8" s="60"/>
      <c r="T8" s="60"/>
      <c r="U8" s="60"/>
      <c r="V8" s="60"/>
      <c r="W8" s="60" t="str">
        <f>データ!L6</f>
        <v>Cc2</v>
      </c>
      <c r="X8" s="60"/>
      <c r="Y8" s="60"/>
      <c r="Z8" s="60"/>
      <c r="AA8" s="60"/>
      <c r="AB8" s="60"/>
      <c r="AC8" s="60"/>
      <c r="AD8" s="61" t="str">
        <f>データ!$M$6</f>
        <v>非設置</v>
      </c>
      <c r="AE8" s="61"/>
      <c r="AF8" s="61"/>
      <c r="AG8" s="61"/>
      <c r="AH8" s="61"/>
      <c r="AI8" s="61"/>
      <c r="AJ8" s="61"/>
      <c r="AK8" s="3"/>
      <c r="AL8" s="49">
        <f>データ!S6</f>
        <v>17025</v>
      </c>
      <c r="AM8" s="49"/>
      <c r="AN8" s="49"/>
      <c r="AO8" s="49"/>
      <c r="AP8" s="49"/>
      <c r="AQ8" s="49"/>
      <c r="AR8" s="49"/>
      <c r="AS8" s="49"/>
      <c r="AT8" s="48">
        <f>データ!T6</f>
        <v>172.74</v>
      </c>
      <c r="AU8" s="48"/>
      <c r="AV8" s="48"/>
      <c r="AW8" s="48"/>
      <c r="AX8" s="48"/>
      <c r="AY8" s="48"/>
      <c r="AZ8" s="48"/>
      <c r="BA8" s="48"/>
      <c r="BB8" s="48">
        <f>データ!U6</f>
        <v>98.56</v>
      </c>
      <c r="BC8" s="48"/>
      <c r="BD8" s="48"/>
      <c r="BE8" s="48"/>
      <c r="BF8" s="48"/>
      <c r="BG8" s="48"/>
      <c r="BH8" s="48"/>
      <c r="BI8" s="48"/>
      <c r="BJ8" s="3"/>
      <c r="BK8" s="3"/>
      <c r="BL8" s="62" t="s">
        <v>10</v>
      </c>
      <c r="BM8" s="63"/>
      <c r="BN8" s="52" t="s">
        <v>11</v>
      </c>
      <c r="BO8" s="52"/>
      <c r="BP8" s="52"/>
      <c r="BQ8" s="52"/>
      <c r="BR8" s="52"/>
      <c r="BS8" s="52"/>
      <c r="BT8" s="52"/>
      <c r="BU8" s="52"/>
      <c r="BV8" s="52"/>
      <c r="BW8" s="52"/>
      <c r="BX8" s="52"/>
      <c r="BY8" s="53"/>
    </row>
    <row r="9" spans="1:78" ht="18.75" customHeight="1" x14ac:dyDescent="0.15">
      <c r="A9" s="2"/>
      <c r="B9" s="54" t="s">
        <v>12</v>
      </c>
      <c r="C9" s="54"/>
      <c r="D9" s="54"/>
      <c r="E9" s="54"/>
      <c r="F9" s="54"/>
      <c r="G9" s="54"/>
      <c r="H9" s="54"/>
      <c r="I9" s="54" t="s">
        <v>13</v>
      </c>
      <c r="J9" s="54"/>
      <c r="K9" s="54"/>
      <c r="L9" s="54"/>
      <c r="M9" s="54"/>
      <c r="N9" s="54"/>
      <c r="O9" s="54"/>
      <c r="P9" s="54" t="s">
        <v>14</v>
      </c>
      <c r="Q9" s="54"/>
      <c r="R9" s="54"/>
      <c r="S9" s="54"/>
      <c r="T9" s="54"/>
      <c r="U9" s="54"/>
      <c r="V9" s="54"/>
      <c r="W9" s="54" t="s">
        <v>15</v>
      </c>
      <c r="X9" s="54"/>
      <c r="Y9" s="54"/>
      <c r="Z9" s="54"/>
      <c r="AA9" s="54"/>
      <c r="AB9" s="54"/>
      <c r="AC9" s="54"/>
      <c r="AD9" s="54" t="s">
        <v>16</v>
      </c>
      <c r="AE9" s="54"/>
      <c r="AF9" s="54"/>
      <c r="AG9" s="54"/>
      <c r="AH9" s="54"/>
      <c r="AI9" s="54"/>
      <c r="AJ9" s="54"/>
      <c r="AK9" s="3"/>
      <c r="AL9" s="54" t="s">
        <v>17</v>
      </c>
      <c r="AM9" s="54"/>
      <c r="AN9" s="54"/>
      <c r="AO9" s="54"/>
      <c r="AP9" s="54"/>
      <c r="AQ9" s="54"/>
      <c r="AR9" s="54"/>
      <c r="AS9" s="54"/>
      <c r="AT9" s="54" t="s">
        <v>18</v>
      </c>
      <c r="AU9" s="54"/>
      <c r="AV9" s="54"/>
      <c r="AW9" s="54"/>
      <c r="AX9" s="54"/>
      <c r="AY9" s="54"/>
      <c r="AZ9" s="54"/>
      <c r="BA9" s="54"/>
      <c r="BB9" s="54" t="s">
        <v>19</v>
      </c>
      <c r="BC9" s="54"/>
      <c r="BD9" s="54"/>
      <c r="BE9" s="54"/>
      <c r="BF9" s="54"/>
      <c r="BG9" s="54"/>
      <c r="BH9" s="54"/>
      <c r="BI9" s="54"/>
      <c r="BJ9" s="3"/>
      <c r="BK9" s="3"/>
      <c r="BL9" s="55" t="s">
        <v>20</v>
      </c>
      <c r="BM9" s="56"/>
      <c r="BN9" s="46" t="s">
        <v>21</v>
      </c>
      <c r="BO9" s="46"/>
      <c r="BP9" s="46"/>
      <c r="BQ9" s="46"/>
      <c r="BR9" s="46"/>
      <c r="BS9" s="46"/>
      <c r="BT9" s="46"/>
      <c r="BU9" s="46"/>
      <c r="BV9" s="46"/>
      <c r="BW9" s="46"/>
      <c r="BX9" s="46"/>
      <c r="BY9" s="47"/>
    </row>
    <row r="10" spans="1:78" ht="18.75" customHeight="1" x14ac:dyDescent="0.15">
      <c r="A10" s="2"/>
      <c r="B10" s="48" t="str">
        <f>データ!N6</f>
        <v>-</v>
      </c>
      <c r="C10" s="48"/>
      <c r="D10" s="48"/>
      <c r="E10" s="48"/>
      <c r="F10" s="48"/>
      <c r="G10" s="48"/>
      <c r="H10" s="48"/>
      <c r="I10" s="48">
        <f>データ!O6</f>
        <v>36.17</v>
      </c>
      <c r="J10" s="48"/>
      <c r="K10" s="48"/>
      <c r="L10" s="48"/>
      <c r="M10" s="48"/>
      <c r="N10" s="48"/>
      <c r="O10" s="48"/>
      <c r="P10" s="48">
        <f>データ!P6</f>
        <v>72.3</v>
      </c>
      <c r="Q10" s="48"/>
      <c r="R10" s="48"/>
      <c r="S10" s="48"/>
      <c r="T10" s="48"/>
      <c r="U10" s="48"/>
      <c r="V10" s="48"/>
      <c r="W10" s="48">
        <f>データ!Q6</f>
        <v>98.52</v>
      </c>
      <c r="X10" s="48"/>
      <c r="Y10" s="48"/>
      <c r="Z10" s="48"/>
      <c r="AA10" s="48"/>
      <c r="AB10" s="48"/>
      <c r="AC10" s="48"/>
      <c r="AD10" s="49">
        <f>データ!R6</f>
        <v>3141</v>
      </c>
      <c r="AE10" s="49"/>
      <c r="AF10" s="49"/>
      <c r="AG10" s="49"/>
      <c r="AH10" s="49"/>
      <c r="AI10" s="49"/>
      <c r="AJ10" s="49"/>
      <c r="AK10" s="2"/>
      <c r="AL10" s="49">
        <f>データ!V6</f>
        <v>12260</v>
      </c>
      <c r="AM10" s="49"/>
      <c r="AN10" s="49"/>
      <c r="AO10" s="49"/>
      <c r="AP10" s="49"/>
      <c r="AQ10" s="49"/>
      <c r="AR10" s="49"/>
      <c r="AS10" s="49"/>
      <c r="AT10" s="48">
        <f>データ!W6</f>
        <v>4.75</v>
      </c>
      <c r="AU10" s="48"/>
      <c r="AV10" s="48"/>
      <c r="AW10" s="48"/>
      <c r="AX10" s="48"/>
      <c r="AY10" s="48"/>
      <c r="AZ10" s="48"/>
      <c r="BA10" s="48"/>
      <c r="BB10" s="48">
        <f>データ!X6</f>
        <v>2581.0500000000002</v>
      </c>
      <c r="BC10" s="48"/>
      <c r="BD10" s="48"/>
      <c r="BE10" s="48"/>
      <c r="BF10" s="48"/>
      <c r="BG10" s="48"/>
      <c r="BH10" s="48"/>
      <c r="BI10" s="48"/>
      <c r="BJ10" s="2"/>
      <c r="BK10" s="2"/>
      <c r="BL10" s="50" t="s">
        <v>22</v>
      </c>
      <c r="BM10" s="51"/>
      <c r="BN10" s="39" t="s">
        <v>23</v>
      </c>
      <c r="BO10" s="39"/>
      <c r="BP10" s="39"/>
      <c r="BQ10" s="39"/>
      <c r="BR10" s="39"/>
      <c r="BS10" s="39"/>
      <c r="BT10" s="39"/>
      <c r="BU10" s="39"/>
      <c r="BV10" s="39"/>
      <c r="BW10" s="39"/>
      <c r="BX10" s="39"/>
      <c r="BY10" s="4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24</v>
      </c>
      <c r="BM11" s="41"/>
      <c r="BN11" s="41"/>
      <c r="BO11" s="41"/>
      <c r="BP11" s="41"/>
      <c r="BQ11" s="41"/>
      <c r="BR11" s="41"/>
      <c r="BS11" s="41"/>
      <c r="BT11" s="41"/>
      <c r="BU11" s="41"/>
      <c r="BV11" s="41"/>
      <c r="BW11" s="41"/>
      <c r="BX11" s="41"/>
      <c r="BY11" s="41"/>
      <c r="BZ11" s="4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x14ac:dyDescent="0.15">
      <c r="A14" s="2"/>
      <c r="B14" s="43" t="s">
        <v>25</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5"/>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114</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113</v>
      </c>
      <c r="BM47" s="81"/>
      <c r="BN47" s="81"/>
      <c r="BO47" s="81"/>
      <c r="BP47" s="81"/>
      <c r="BQ47" s="81"/>
      <c r="BR47" s="81"/>
      <c r="BS47" s="81"/>
      <c r="BT47" s="81"/>
      <c r="BU47" s="81"/>
      <c r="BV47" s="81"/>
      <c r="BW47" s="81"/>
      <c r="BX47" s="81"/>
      <c r="BY47" s="81"/>
      <c r="BZ47" s="8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80"/>
      <c r="BM60" s="81"/>
      <c r="BN60" s="81"/>
      <c r="BO60" s="81"/>
      <c r="BP60" s="81"/>
      <c r="BQ60" s="81"/>
      <c r="BR60" s="81"/>
      <c r="BS60" s="81"/>
      <c r="BT60" s="81"/>
      <c r="BU60" s="81"/>
      <c r="BV60" s="81"/>
      <c r="BW60" s="81"/>
      <c r="BX60" s="81"/>
      <c r="BY60" s="81"/>
      <c r="BZ60" s="82"/>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80"/>
      <c r="BM61" s="81"/>
      <c r="BN61" s="81"/>
      <c r="BO61" s="81"/>
      <c r="BP61" s="81"/>
      <c r="BQ61" s="81"/>
      <c r="BR61" s="81"/>
      <c r="BS61" s="81"/>
      <c r="BT61" s="81"/>
      <c r="BU61" s="81"/>
      <c r="BV61" s="81"/>
      <c r="BW61" s="81"/>
      <c r="BX61" s="81"/>
      <c r="BY61" s="81"/>
      <c r="BZ61" s="8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115</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NmnuRLY7NpWq94/lkWqDBOJEnZlDR0YINgv50L8M7cNjk2UksORqSvoMx7ppHSxlksUgpPwZNhQ+QvBDoWZoAg==" saltValue="pydpb6E38tKJK2sVHIPI/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262056</v>
      </c>
      <c r="D6" s="19">
        <f t="shared" si="3"/>
        <v>46</v>
      </c>
      <c r="E6" s="19">
        <f t="shared" si="3"/>
        <v>17</v>
      </c>
      <c r="F6" s="19">
        <f t="shared" si="3"/>
        <v>1</v>
      </c>
      <c r="G6" s="19">
        <f t="shared" si="3"/>
        <v>0</v>
      </c>
      <c r="H6" s="19" t="str">
        <f t="shared" si="3"/>
        <v>京都府　宮津市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36.17</v>
      </c>
      <c r="P6" s="20">
        <f t="shared" si="3"/>
        <v>72.3</v>
      </c>
      <c r="Q6" s="20">
        <f t="shared" si="3"/>
        <v>98.52</v>
      </c>
      <c r="R6" s="20">
        <f t="shared" si="3"/>
        <v>3141</v>
      </c>
      <c r="S6" s="20">
        <f t="shared" si="3"/>
        <v>17025</v>
      </c>
      <c r="T6" s="20">
        <f t="shared" si="3"/>
        <v>172.74</v>
      </c>
      <c r="U6" s="20">
        <f t="shared" si="3"/>
        <v>98.56</v>
      </c>
      <c r="V6" s="20">
        <f t="shared" si="3"/>
        <v>12260</v>
      </c>
      <c r="W6" s="20">
        <f t="shared" si="3"/>
        <v>4.75</v>
      </c>
      <c r="X6" s="20">
        <f t="shared" si="3"/>
        <v>2581.0500000000002</v>
      </c>
      <c r="Y6" s="21" t="str">
        <f>IF(Y7="",NA(),Y7)</f>
        <v>-</v>
      </c>
      <c r="Z6" s="21" t="str">
        <f t="shared" ref="Z6:AH6" si="4">IF(Z7="",NA(),Z7)</f>
        <v>-</v>
      </c>
      <c r="AA6" s="21" t="str">
        <f t="shared" si="4"/>
        <v>-</v>
      </c>
      <c r="AB6" s="21">
        <f t="shared" si="4"/>
        <v>99.31</v>
      </c>
      <c r="AC6" s="21">
        <f t="shared" si="4"/>
        <v>98.56</v>
      </c>
      <c r="AD6" s="21" t="str">
        <f t="shared" si="4"/>
        <v>-</v>
      </c>
      <c r="AE6" s="21" t="str">
        <f t="shared" si="4"/>
        <v>-</v>
      </c>
      <c r="AF6" s="21" t="str">
        <f t="shared" si="4"/>
        <v>-</v>
      </c>
      <c r="AG6" s="21">
        <f t="shared" si="4"/>
        <v>107.21</v>
      </c>
      <c r="AH6" s="21">
        <f t="shared" si="4"/>
        <v>107.08</v>
      </c>
      <c r="AI6" s="20" t="str">
        <f>IF(AI7="","",IF(AI7="-","【-】","【"&amp;SUBSTITUTE(TEXT(AI7,"#,##0.00"),"-","△")&amp;"】"))</f>
        <v>【107.02】</v>
      </c>
      <c r="AJ6" s="21" t="str">
        <f>IF(AJ7="",NA(),AJ7)</f>
        <v>-</v>
      </c>
      <c r="AK6" s="21" t="str">
        <f t="shared" ref="AK6:AS6" si="5">IF(AK7="",NA(),AK7)</f>
        <v>-</v>
      </c>
      <c r="AL6" s="21" t="str">
        <f t="shared" si="5"/>
        <v>-</v>
      </c>
      <c r="AM6" s="21">
        <f t="shared" si="5"/>
        <v>413.32</v>
      </c>
      <c r="AN6" s="21">
        <f t="shared" si="5"/>
        <v>413.51</v>
      </c>
      <c r="AO6" s="21" t="str">
        <f t="shared" si="5"/>
        <v>-</v>
      </c>
      <c r="AP6" s="21" t="str">
        <f t="shared" si="5"/>
        <v>-</v>
      </c>
      <c r="AQ6" s="21" t="str">
        <f t="shared" si="5"/>
        <v>-</v>
      </c>
      <c r="AR6" s="21">
        <f t="shared" si="5"/>
        <v>43.71</v>
      </c>
      <c r="AS6" s="21">
        <f t="shared" si="5"/>
        <v>45.94</v>
      </c>
      <c r="AT6" s="20" t="str">
        <f>IF(AT7="","",IF(AT7="-","【-】","【"&amp;SUBSTITUTE(TEXT(AT7,"#,##0.00"),"-","△")&amp;"】"))</f>
        <v>【3.09】</v>
      </c>
      <c r="AU6" s="21" t="str">
        <f>IF(AU7="",NA(),AU7)</f>
        <v>-</v>
      </c>
      <c r="AV6" s="21" t="str">
        <f t="shared" ref="AV6:BD6" si="6">IF(AV7="",NA(),AV7)</f>
        <v>-</v>
      </c>
      <c r="AW6" s="21" t="str">
        <f t="shared" si="6"/>
        <v>-</v>
      </c>
      <c r="AX6" s="21">
        <f t="shared" si="6"/>
        <v>25.98</v>
      </c>
      <c r="AY6" s="21">
        <f t="shared" si="6"/>
        <v>26.94</v>
      </c>
      <c r="AZ6" s="21" t="str">
        <f t="shared" si="6"/>
        <v>-</v>
      </c>
      <c r="BA6" s="21" t="str">
        <f t="shared" si="6"/>
        <v>-</v>
      </c>
      <c r="BB6" s="21" t="str">
        <f t="shared" si="6"/>
        <v>-</v>
      </c>
      <c r="BC6" s="21">
        <f t="shared" si="6"/>
        <v>40.67</v>
      </c>
      <c r="BD6" s="21">
        <f t="shared" si="6"/>
        <v>47.7</v>
      </c>
      <c r="BE6" s="20" t="str">
        <f>IF(BE7="","",IF(BE7="-","【-】","【"&amp;SUBSTITUTE(TEXT(BE7,"#,##0.00"),"-","△")&amp;"】"))</f>
        <v>【71.39】</v>
      </c>
      <c r="BF6" s="21" t="str">
        <f>IF(BF7="",NA(),BF7)</f>
        <v>-</v>
      </c>
      <c r="BG6" s="21" t="str">
        <f t="shared" ref="BG6:BO6" si="7">IF(BG7="",NA(),BG7)</f>
        <v>-</v>
      </c>
      <c r="BH6" s="21" t="str">
        <f t="shared" si="7"/>
        <v>-</v>
      </c>
      <c r="BI6" s="21">
        <f t="shared" si="7"/>
        <v>3897.8</v>
      </c>
      <c r="BJ6" s="21">
        <f t="shared" si="7"/>
        <v>3750.72</v>
      </c>
      <c r="BK6" s="21" t="str">
        <f t="shared" si="7"/>
        <v>-</v>
      </c>
      <c r="BL6" s="21" t="str">
        <f t="shared" si="7"/>
        <v>-</v>
      </c>
      <c r="BM6" s="21" t="str">
        <f t="shared" si="7"/>
        <v>-</v>
      </c>
      <c r="BN6" s="21">
        <f t="shared" si="7"/>
        <v>1050.51</v>
      </c>
      <c r="BO6" s="21">
        <f t="shared" si="7"/>
        <v>1102.01</v>
      </c>
      <c r="BP6" s="20" t="str">
        <f>IF(BP7="","",IF(BP7="-","【-】","【"&amp;SUBSTITUTE(TEXT(BP7,"#,##0.00"),"-","△")&amp;"】"))</f>
        <v>【669.11】</v>
      </c>
      <c r="BQ6" s="21" t="str">
        <f>IF(BQ7="",NA(),BQ7)</f>
        <v>-</v>
      </c>
      <c r="BR6" s="21" t="str">
        <f t="shared" ref="BR6:BZ6" si="8">IF(BR7="",NA(),BR7)</f>
        <v>-</v>
      </c>
      <c r="BS6" s="21" t="str">
        <f t="shared" si="8"/>
        <v>-</v>
      </c>
      <c r="BT6" s="21">
        <f t="shared" si="8"/>
        <v>73.19</v>
      </c>
      <c r="BU6" s="21">
        <f t="shared" si="8"/>
        <v>75.84</v>
      </c>
      <c r="BV6" s="21" t="str">
        <f t="shared" si="8"/>
        <v>-</v>
      </c>
      <c r="BW6" s="21" t="str">
        <f t="shared" si="8"/>
        <v>-</v>
      </c>
      <c r="BX6" s="21" t="str">
        <f t="shared" si="8"/>
        <v>-</v>
      </c>
      <c r="BY6" s="21">
        <f t="shared" si="8"/>
        <v>82.65</v>
      </c>
      <c r="BZ6" s="21">
        <f t="shared" si="8"/>
        <v>82.55</v>
      </c>
      <c r="CA6" s="20" t="str">
        <f>IF(CA7="","",IF(CA7="-","【-】","【"&amp;SUBSTITUTE(TEXT(CA7,"#,##0.00"),"-","△")&amp;"】"))</f>
        <v>【99.73】</v>
      </c>
      <c r="CB6" s="21" t="str">
        <f>IF(CB7="",NA(),CB7)</f>
        <v>-</v>
      </c>
      <c r="CC6" s="21" t="str">
        <f t="shared" ref="CC6:CK6" si="9">IF(CC7="",NA(),CC7)</f>
        <v>-</v>
      </c>
      <c r="CD6" s="21" t="str">
        <f t="shared" si="9"/>
        <v>-</v>
      </c>
      <c r="CE6" s="21">
        <f t="shared" si="9"/>
        <v>255.87</v>
      </c>
      <c r="CF6" s="21">
        <f t="shared" si="9"/>
        <v>248.61</v>
      </c>
      <c r="CG6" s="21" t="str">
        <f t="shared" si="9"/>
        <v>-</v>
      </c>
      <c r="CH6" s="21" t="str">
        <f t="shared" si="9"/>
        <v>-</v>
      </c>
      <c r="CI6" s="21" t="str">
        <f t="shared" si="9"/>
        <v>-</v>
      </c>
      <c r="CJ6" s="21">
        <f t="shared" si="9"/>
        <v>186.3</v>
      </c>
      <c r="CK6" s="21">
        <f t="shared" si="9"/>
        <v>188.38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50.53</v>
      </c>
      <c r="CV6" s="21">
        <f t="shared" si="10"/>
        <v>51.42</v>
      </c>
      <c r="CW6" s="20" t="str">
        <f>IF(CW7="","",IF(CW7="-","【-】","【"&amp;SUBSTITUTE(TEXT(CW7,"#,##0.00"),"-","△")&amp;"】"))</f>
        <v>【59.99】</v>
      </c>
      <c r="CX6" s="21" t="str">
        <f>IF(CX7="",NA(),CX7)</f>
        <v>-</v>
      </c>
      <c r="CY6" s="21" t="str">
        <f t="shared" ref="CY6:DG6" si="11">IF(CY7="",NA(),CY7)</f>
        <v>-</v>
      </c>
      <c r="CZ6" s="21" t="str">
        <f t="shared" si="11"/>
        <v>-</v>
      </c>
      <c r="DA6" s="21">
        <f t="shared" si="11"/>
        <v>84.7</v>
      </c>
      <c r="DB6" s="21">
        <f t="shared" si="11"/>
        <v>85.48</v>
      </c>
      <c r="DC6" s="21" t="str">
        <f t="shared" si="11"/>
        <v>-</v>
      </c>
      <c r="DD6" s="21" t="str">
        <f t="shared" si="11"/>
        <v>-</v>
      </c>
      <c r="DE6" s="21" t="str">
        <f t="shared" si="11"/>
        <v>-</v>
      </c>
      <c r="DF6" s="21">
        <f t="shared" si="11"/>
        <v>82.08</v>
      </c>
      <c r="DG6" s="21">
        <f t="shared" si="11"/>
        <v>81.34</v>
      </c>
      <c r="DH6" s="20" t="str">
        <f>IF(DH7="","",IF(DH7="-","【-】","【"&amp;SUBSTITUTE(TEXT(DH7,"#,##0.00"),"-","△")&amp;"】"))</f>
        <v>【95.72】</v>
      </c>
      <c r="DI6" s="21" t="str">
        <f>IF(DI7="",NA(),DI7)</f>
        <v>-</v>
      </c>
      <c r="DJ6" s="21" t="str">
        <f t="shared" ref="DJ6:DR6" si="12">IF(DJ7="",NA(),DJ7)</f>
        <v>-</v>
      </c>
      <c r="DK6" s="21" t="str">
        <f t="shared" si="12"/>
        <v>-</v>
      </c>
      <c r="DL6" s="21">
        <f t="shared" si="12"/>
        <v>31.72</v>
      </c>
      <c r="DM6" s="21">
        <f t="shared" si="12"/>
        <v>33.5</v>
      </c>
      <c r="DN6" s="21" t="str">
        <f t="shared" si="12"/>
        <v>-</v>
      </c>
      <c r="DO6" s="21" t="str">
        <f t="shared" si="12"/>
        <v>-</v>
      </c>
      <c r="DP6" s="21" t="str">
        <f t="shared" si="12"/>
        <v>-</v>
      </c>
      <c r="DQ6" s="21">
        <f t="shared" si="12"/>
        <v>12.7</v>
      </c>
      <c r="DR6" s="21">
        <f t="shared" si="12"/>
        <v>14.65</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1.65</v>
      </c>
      <c r="EN6" s="21">
        <f t="shared" si="14"/>
        <v>0.14000000000000001</v>
      </c>
      <c r="EO6" s="20" t="str">
        <f>IF(EO7="","",IF(EO7="-","【-】","【"&amp;SUBSTITUTE(TEXT(EO7,"#,##0.00"),"-","△")&amp;"】"))</f>
        <v>【0.24】</v>
      </c>
    </row>
    <row r="7" spans="1:148" s="22" customFormat="1" x14ac:dyDescent="0.15">
      <c r="A7" s="14"/>
      <c r="B7" s="23">
        <v>2021</v>
      </c>
      <c r="C7" s="23">
        <v>262056</v>
      </c>
      <c r="D7" s="23">
        <v>46</v>
      </c>
      <c r="E7" s="23">
        <v>17</v>
      </c>
      <c r="F7" s="23">
        <v>1</v>
      </c>
      <c r="G7" s="23">
        <v>0</v>
      </c>
      <c r="H7" s="23" t="s">
        <v>96</v>
      </c>
      <c r="I7" s="23" t="s">
        <v>97</v>
      </c>
      <c r="J7" s="23" t="s">
        <v>98</v>
      </c>
      <c r="K7" s="23" t="s">
        <v>99</v>
      </c>
      <c r="L7" s="23" t="s">
        <v>100</v>
      </c>
      <c r="M7" s="23" t="s">
        <v>101</v>
      </c>
      <c r="N7" s="24" t="s">
        <v>102</v>
      </c>
      <c r="O7" s="24">
        <v>36.17</v>
      </c>
      <c r="P7" s="24">
        <v>72.3</v>
      </c>
      <c r="Q7" s="24">
        <v>98.52</v>
      </c>
      <c r="R7" s="24">
        <v>3141</v>
      </c>
      <c r="S7" s="24">
        <v>17025</v>
      </c>
      <c r="T7" s="24">
        <v>172.74</v>
      </c>
      <c r="U7" s="24">
        <v>98.56</v>
      </c>
      <c r="V7" s="24">
        <v>12260</v>
      </c>
      <c r="W7" s="24">
        <v>4.75</v>
      </c>
      <c r="X7" s="24">
        <v>2581.0500000000002</v>
      </c>
      <c r="Y7" s="24" t="s">
        <v>102</v>
      </c>
      <c r="Z7" s="24" t="s">
        <v>102</v>
      </c>
      <c r="AA7" s="24" t="s">
        <v>102</v>
      </c>
      <c r="AB7" s="24">
        <v>99.31</v>
      </c>
      <c r="AC7" s="24">
        <v>98.56</v>
      </c>
      <c r="AD7" s="24" t="s">
        <v>102</v>
      </c>
      <c r="AE7" s="24" t="s">
        <v>102</v>
      </c>
      <c r="AF7" s="24" t="s">
        <v>102</v>
      </c>
      <c r="AG7" s="24">
        <v>107.21</v>
      </c>
      <c r="AH7" s="24">
        <v>107.08</v>
      </c>
      <c r="AI7" s="24">
        <v>107.02</v>
      </c>
      <c r="AJ7" s="24" t="s">
        <v>102</v>
      </c>
      <c r="AK7" s="24" t="s">
        <v>102</v>
      </c>
      <c r="AL7" s="24" t="s">
        <v>102</v>
      </c>
      <c r="AM7" s="24">
        <v>413.32</v>
      </c>
      <c r="AN7" s="24">
        <v>413.51</v>
      </c>
      <c r="AO7" s="24" t="s">
        <v>102</v>
      </c>
      <c r="AP7" s="24" t="s">
        <v>102</v>
      </c>
      <c r="AQ7" s="24" t="s">
        <v>102</v>
      </c>
      <c r="AR7" s="24">
        <v>43.71</v>
      </c>
      <c r="AS7" s="24">
        <v>45.94</v>
      </c>
      <c r="AT7" s="24">
        <v>3.09</v>
      </c>
      <c r="AU7" s="24" t="s">
        <v>102</v>
      </c>
      <c r="AV7" s="24" t="s">
        <v>102</v>
      </c>
      <c r="AW7" s="24" t="s">
        <v>102</v>
      </c>
      <c r="AX7" s="24">
        <v>25.98</v>
      </c>
      <c r="AY7" s="24">
        <v>26.94</v>
      </c>
      <c r="AZ7" s="24" t="s">
        <v>102</v>
      </c>
      <c r="BA7" s="24" t="s">
        <v>102</v>
      </c>
      <c r="BB7" s="24" t="s">
        <v>102</v>
      </c>
      <c r="BC7" s="24">
        <v>40.67</v>
      </c>
      <c r="BD7" s="24">
        <v>47.7</v>
      </c>
      <c r="BE7" s="24">
        <v>71.39</v>
      </c>
      <c r="BF7" s="24" t="s">
        <v>102</v>
      </c>
      <c r="BG7" s="24" t="s">
        <v>102</v>
      </c>
      <c r="BH7" s="24" t="s">
        <v>102</v>
      </c>
      <c r="BI7" s="24">
        <v>3897.8</v>
      </c>
      <c r="BJ7" s="24">
        <v>3750.72</v>
      </c>
      <c r="BK7" s="24" t="s">
        <v>102</v>
      </c>
      <c r="BL7" s="24" t="s">
        <v>102</v>
      </c>
      <c r="BM7" s="24" t="s">
        <v>102</v>
      </c>
      <c r="BN7" s="24">
        <v>1050.51</v>
      </c>
      <c r="BO7" s="24">
        <v>1102.01</v>
      </c>
      <c r="BP7" s="24">
        <v>669.11</v>
      </c>
      <c r="BQ7" s="24" t="s">
        <v>102</v>
      </c>
      <c r="BR7" s="24" t="s">
        <v>102</v>
      </c>
      <c r="BS7" s="24" t="s">
        <v>102</v>
      </c>
      <c r="BT7" s="24">
        <v>73.19</v>
      </c>
      <c r="BU7" s="24">
        <v>75.84</v>
      </c>
      <c r="BV7" s="24" t="s">
        <v>102</v>
      </c>
      <c r="BW7" s="24" t="s">
        <v>102</v>
      </c>
      <c r="BX7" s="24" t="s">
        <v>102</v>
      </c>
      <c r="BY7" s="24">
        <v>82.65</v>
      </c>
      <c r="BZ7" s="24">
        <v>82.55</v>
      </c>
      <c r="CA7" s="24">
        <v>99.73</v>
      </c>
      <c r="CB7" s="24" t="s">
        <v>102</v>
      </c>
      <c r="CC7" s="24" t="s">
        <v>102</v>
      </c>
      <c r="CD7" s="24" t="s">
        <v>102</v>
      </c>
      <c r="CE7" s="24">
        <v>255.87</v>
      </c>
      <c r="CF7" s="24">
        <v>248.61</v>
      </c>
      <c r="CG7" s="24" t="s">
        <v>102</v>
      </c>
      <c r="CH7" s="24" t="s">
        <v>102</v>
      </c>
      <c r="CI7" s="24" t="s">
        <v>102</v>
      </c>
      <c r="CJ7" s="24">
        <v>186.3</v>
      </c>
      <c r="CK7" s="24">
        <v>188.38</v>
      </c>
      <c r="CL7" s="24">
        <v>134.97999999999999</v>
      </c>
      <c r="CM7" s="24" t="s">
        <v>102</v>
      </c>
      <c r="CN7" s="24" t="s">
        <v>102</v>
      </c>
      <c r="CO7" s="24" t="s">
        <v>102</v>
      </c>
      <c r="CP7" s="24" t="s">
        <v>102</v>
      </c>
      <c r="CQ7" s="24" t="s">
        <v>102</v>
      </c>
      <c r="CR7" s="24" t="s">
        <v>102</v>
      </c>
      <c r="CS7" s="24" t="s">
        <v>102</v>
      </c>
      <c r="CT7" s="24" t="s">
        <v>102</v>
      </c>
      <c r="CU7" s="24">
        <v>50.53</v>
      </c>
      <c r="CV7" s="24">
        <v>51.42</v>
      </c>
      <c r="CW7" s="24">
        <v>59.99</v>
      </c>
      <c r="CX7" s="24" t="s">
        <v>102</v>
      </c>
      <c r="CY7" s="24" t="s">
        <v>102</v>
      </c>
      <c r="CZ7" s="24" t="s">
        <v>102</v>
      </c>
      <c r="DA7" s="24">
        <v>84.7</v>
      </c>
      <c r="DB7" s="24">
        <v>85.48</v>
      </c>
      <c r="DC7" s="24" t="s">
        <v>102</v>
      </c>
      <c r="DD7" s="24" t="s">
        <v>102</v>
      </c>
      <c r="DE7" s="24" t="s">
        <v>102</v>
      </c>
      <c r="DF7" s="24">
        <v>82.08</v>
      </c>
      <c r="DG7" s="24">
        <v>81.34</v>
      </c>
      <c r="DH7" s="24">
        <v>95.72</v>
      </c>
      <c r="DI7" s="24" t="s">
        <v>102</v>
      </c>
      <c r="DJ7" s="24" t="s">
        <v>102</v>
      </c>
      <c r="DK7" s="24" t="s">
        <v>102</v>
      </c>
      <c r="DL7" s="24">
        <v>31.72</v>
      </c>
      <c r="DM7" s="24">
        <v>33.5</v>
      </c>
      <c r="DN7" s="24" t="s">
        <v>102</v>
      </c>
      <c r="DO7" s="24" t="s">
        <v>102</v>
      </c>
      <c r="DP7" s="24" t="s">
        <v>102</v>
      </c>
      <c r="DQ7" s="24">
        <v>12.7</v>
      </c>
      <c r="DR7" s="24">
        <v>14.65</v>
      </c>
      <c r="DS7" s="24">
        <v>38.17</v>
      </c>
      <c r="DT7" s="24" t="s">
        <v>102</v>
      </c>
      <c r="DU7" s="24" t="s">
        <v>102</v>
      </c>
      <c r="DV7" s="24" t="s">
        <v>102</v>
      </c>
      <c r="DW7" s="24">
        <v>0</v>
      </c>
      <c r="DX7" s="24">
        <v>0</v>
      </c>
      <c r="DY7" s="24" t="s">
        <v>102</v>
      </c>
      <c r="DZ7" s="24" t="s">
        <v>102</v>
      </c>
      <c r="EA7" s="24" t="s">
        <v>102</v>
      </c>
      <c r="EB7" s="24">
        <v>0</v>
      </c>
      <c r="EC7" s="24">
        <v>0.1</v>
      </c>
      <c r="ED7" s="24">
        <v>6.54</v>
      </c>
      <c r="EE7" s="24" t="s">
        <v>102</v>
      </c>
      <c r="EF7" s="24" t="s">
        <v>102</v>
      </c>
      <c r="EG7" s="24" t="s">
        <v>102</v>
      </c>
      <c r="EH7" s="24">
        <v>0</v>
      </c>
      <c r="EI7" s="24">
        <v>0</v>
      </c>
      <c r="EJ7" s="24" t="s">
        <v>102</v>
      </c>
      <c r="EK7" s="24" t="s">
        <v>102</v>
      </c>
      <c r="EL7" s="24" t="s">
        <v>102</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myzadmin</cp:lastModifiedBy>
  <cp:lastPrinted>2023-01-18T00:25:48Z</cp:lastPrinted>
  <dcterms:created xsi:type="dcterms:W3CDTF">2023-01-12T23:32:18Z</dcterms:created>
  <dcterms:modified xsi:type="dcterms:W3CDTF">2023-01-18T00:30:20Z</dcterms:modified>
  <cp:category/>
</cp:coreProperties>
</file>