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Y:\07-06_管理係\05　決算\03　経営比較分析表\R2決算\R04.01.06【京都府自治振興課（1月28日〆）】公営企業に係る「経営比較分析表」（令和２年度決算）の分析等について\経営比較分析表\"/>
    </mc:Choice>
  </mc:AlternateContent>
  <workbookProtection workbookAlgorithmName="SHA-512" workbookHashValue="cLHAILWLS8pdJeUKyDTUY6/4V3QES1a1hhEkNp7vPBOq2IkF3KMihCyI+jW2jGdL913lf0dQwKCZXQgArZ3LEw==" workbookSaltValue="JNwuEY9JLQL3yH2+cU7+5w==" workbookSpinCount="100000" lockStructure="1"/>
  <bookViews>
    <workbookView xWindow="0" yWindow="0" windowWidth="15360" windowHeight="7635"/>
  </bookViews>
  <sheets>
    <sheet name="法適用_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AD8" i="4"/>
  <c r="W8" i="4"/>
  <c r="P8" i="4"/>
  <c r="I8" i="4"/>
  <c r="B8" i="4"/>
  <c r="B6" i="4"/>
</calcChain>
</file>

<file path=xl/sharedStrings.xml><?xml version="1.0" encoding="utf-8"?>
<sst xmlns="http://schemas.openxmlformats.org/spreadsheetml/2006/main" count="228" uniqueCount="115">
  <si>
    <t>経営比較分析表（令和2年度決算）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</si>
  <si>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</si>
  <si>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</si>
  <si>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</si>
  <si>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</si>
  <si>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</si>
  <si>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</si>
  <si>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</si>
  <si>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</si>
  <si>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</si>
  <si>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</si>
  <si>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</si>
  <si>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</si>
  <si>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</si>
  <si>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</si>
  <si>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</si>
  <si>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</si>
  <si>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</si>
  <si>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</si>
  <si>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</si>
  <si>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</si>
  <si>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</si>
  <si>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</si>
  <si>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</si>
  <si>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</si>
  <si>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</si>
  <si>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</si>
  <si>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</si>
  <si>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</si>
  <si>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</si>
  <si>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</si>
  <si>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</si>
  <si>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</si>
  <si>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</si>
  <si>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</si>
  <si>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</si>
  <si>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</si>
  <si>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</si>
  <si>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</si>
  <si>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</si>
  <si>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</si>
  <si>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</si>
  <si>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</si>
  <si>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</si>
  <si>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</si>
  <si>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</si>
  <si>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</si>
  <si>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</si>
  <si>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</si>
  <si>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</si>
  <si>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</si>
  <si>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</si>
  <si>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</si>
  <si>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</si>
  <si>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</si>
  <si>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</si>
  <si>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</si>
  <si>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</si>
  <si>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</si>
  <si>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</si>
  <si>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</si>
  <si>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</si>
  <si>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</si>
  <si>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</si>
  <si>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</si>
  <si>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</si>
  <si>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</si>
  <si>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</si>
  <si>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</si>
  <si>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</si>
  <si>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</si>
  <si>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</si>
  <si>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</si>
  <si>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</si>
  <si>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</si>
  <si>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</si>
  <si>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</si>
  <si>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</si>
  <si>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</si>
  <si>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</si>
  <si>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</si>
  <si>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</si>
  <si>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</si>
  <si>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</si>
  <si>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</si>
  <si>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</si>
  <si>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</si>
  <si>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</si>
  <si>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</si>
  <si>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</si>
  <si>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</si>
  <si>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</si>
  <si>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</si>
  <si>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京都府　宮津市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</si>
  <si>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</si>
  <si>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</si>
  <si>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</si>
  <si>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</si>
  <si>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</si>
  <si>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</si>
  <si>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</si>
  <si>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</si>
  <si>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</si>
  <si>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</si>
  <si>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</si>
  <si>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</si>
  <si>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</si>
  <si>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</si>
  <si>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</si>
  <si>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</si>
  <si>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</si>
  <si>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</si>
  <si>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①有形固定資産減価償却率
　平成30年度は、簡易水道との経営統合により率が減少したものの、その後は上昇している。施設の長寿命化等により適正な施設状況を維持していく必要がある。
②管路経年化率
　耐用年数超過の管路が増加しているため、今後は老朽管等の計画的な布設替等を実施していく予定である。
③管路更新率
　令和2年度は石綿管の布設替工事の全域完了及び他の公共事業と連携した配水管等の布設替工事等を実施したことから、更新率は上昇した。今後も計画的に老朽管の布設替を行っていく予定である。</t>
    <rPh sb="14" eb="16">
      <t>ヘイセイ</t>
    </rPh>
    <rPh sb="18" eb="20">
      <t>ネンド</t>
    </rPh>
    <rPh sb="22" eb="24">
      <t>カンイ</t>
    </rPh>
    <rPh sb="24" eb="26">
      <t>スイドウ</t>
    </rPh>
    <rPh sb="28" eb="30">
      <t>ケイエイ</t>
    </rPh>
    <rPh sb="47" eb="48">
      <t>ゴ</t>
    </rPh>
    <rPh sb="49" eb="51">
      <t>ジョウショウ</t>
    </rPh>
    <rPh sb="107" eb="109">
      <t>ゾウカ</t>
    </rPh>
    <rPh sb="124" eb="127">
      <t>ケイカクテキ</t>
    </rPh>
    <rPh sb="131" eb="132">
      <t>トウ</t>
    </rPh>
    <rPh sb="133" eb="135">
      <t>ジッシ</t>
    </rPh>
    <rPh sb="139" eb="141">
      <t>ヨテイ</t>
    </rPh>
    <rPh sb="154" eb="156">
      <t>レイワ</t>
    </rPh>
    <rPh sb="157" eb="159">
      <t>ネンド</t>
    </rPh>
    <rPh sb="167" eb="169">
      <t>コウジ</t>
    </rPh>
    <rPh sb="170" eb="172">
      <t>ゼンイキ</t>
    </rPh>
    <rPh sb="172" eb="174">
      <t>カンリョウ</t>
    </rPh>
    <rPh sb="174" eb="175">
      <t>オヨ</t>
    </rPh>
    <rPh sb="176" eb="177">
      <t>タ</t>
    </rPh>
    <rPh sb="178" eb="180">
      <t>コウキョウ</t>
    </rPh>
    <rPh sb="180" eb="182">
      <t>ジギョウ</t>
    </rPh>
    <rPh sb="183" eb="185">
      <t>レンケイ</t>
    </rPh>
    <rPh sb="187" eb="190">
      <t>ハイスイカン</t>
    </rPh>
    <rPh sb="190" eb="191">
      <t>トウ</t>
    </rPh>
    <rPh sb="192" eb="195">
      <t>フセツガ</t>
    </rPh>
    <rPh sb="195" eb="197">
      <t>コウジ</t>
    </rPh>
    <rPh sb="197" eb="198">
      <t>トウ</t>
    </rPh>
    <rPh sb="199" eb="201">
      <t>ジッシ</t>
    </rPh>
    <rPh sb="208" eb="210">
      <t>コウシン</t>
    </rPh>
    <rPh sb="210" eb="211">
      <t>リツ</t>
    </rPh>
    <rPh sb="212" eb="214">
      <t>ジョウショウ</t>
    </rPh>
    <phoneticPr fontId="4"/>
  </si>
  <si>
    <t>　令和2年10月の料金改定により、経営状況は改善された。しかし、給水人口の減少、老朽化施設の更新など、経営を取り巻く環境は非常に厳しくなることが予想されることから、令和元年度に策定した水道事業ビジョンに基づき、収益増、費用抑制への取組をさらに進めていくこととしている。</t>
    <rPh sb="1" eb="3">
      <t>レイワ</t>
    </rPh>
    <rPh sb="4" eb="5">
      <t>ネン</t>
    </rPh>
    <rPh sb="7" eb="8">
      <t>ガツ</t>
    </rPh>
    <rPh sb="9" eb="11">
      <t>リョウキン</t>
    </rPh>
    <rPh sb="11" eb="13">
      <t>カイテイ</t>
    </rPh>
    <rPh sb="17" eb="19">
      <t>ケイエイ</t>
    </rPh>
    <rPh sb="19" eb="21">
      <t>ジョウキョウ</t>
    </rPh>
    <rPh sb="22" eb="24">
      <t>カイゼン</t>
    </rPh>
    <rPh sb="61" eb="63">
      <t>ヒジョウ</t>
    </rPh>
    <rPh sb="72" eb="74">
      <t>ヨソウ</t>
    </rPh>
    <rPh sb="82" eb="84">
      <t>レイワ</t>
    </rPh>
    <rPh sb="84" eb="86">
      <t>ガンネン</t>
    </rPh>
    <rPh sb="86" eb="87">
      <t>ド</t>
    </rPh>
    <rPh sb="88" eb="90">
      <t>サクテイ</t>
    </rPh>
    <phoneticPr fontId="4"/>
  </si>
  <si>
    <t>①経常収支比率
　令和2年10月に料金改定を実施したことにより、経常収支比率は上昇した。
③流動比率
　平成30年4月に簡易水道事業と経営統合したことに伴い、100%を下回った。給水収益等の確保を図り、支払能力を高めていく必要がある。
④企業債残高対給水収益比率
　基幹浄水場の大規模改修や老朽石綿管布設替（全域完了）の実施により、類似団体と比較すると高い比率で推移している。
⑤料金回収率
　簡水統合により100%を下回っているが、令和２年度に料金改定を実施したため、回収率は改善されている。
⑥給水原価
　簡水統合により類似団体よりも高い水準となっている。今後、更なる投資の効率化や維持管理費の削減等を行う必要がある。
⑦施設利用率
　類似団体と比べると高い水準となっているが、今後も施設の統廃合などによる再構築を図り、更なる効率化を推進する。
⑧有収率
　簡水統合時の平成30年度は、類似団体を下回ったものの、令和元年度、令和2年度は類似団体を上回っている。今後も引き続き施設の統廃合や老朽管の布設替え等を計画的に実施していく必要がある。</t>
    <rPh sb="9" eb="11">
      <t>レイワ</t>
    </rPh>
    <rPh sb="12" eb="13">
      <t>ネン</t>
    </rPh>
    <rPh sb="15" eb="16">
      <t>ガツ</t>
    </rPh>
    <rPh sb="17" eb="19">
      <t>リョウキン</t>
    </rPh>
    <rPh sb="19" eb="21">
      <t>カイテイ</t>
    </rPh>
    <rPh sb="22" eb="24">
      <t>ジッシ</t>
    </rPh>
    <rPh sb="32" eb="34">
      <t>ケイジョウ</t>
    </rPh>
    <rPh sb="34" eb="36">
      <t>シュウシ</t>
    </rPh>
    <rPh sb="36" eb="38">
      <t>ヒリツ</t>
    </rPh>
    <rPh sb="39" eb="41">
      <t>ジョウショウ</t>
    </rPh>
    <rPh sb="52" eb="54">
      <t>ヘイセイ</t>
    </rPh>
    <rPh sb="56" eb="57">
      <t>ネン</t>
    </rPh>
    <rPh sb="58" eb="59">
      <t>ガツ</t>
    </rPh>
    <rPh sb="60" eb="62">
      <t>カンイ</t>
    </rPh>
    <rPh sb="62" eb="64">
      <t>スイドウ</t>
    </rPh>
    <rPh sb="64" eb="66">
      <t>ジギョウ</t>
    </rPh>
    <rPh sb="67" eb="69">
      <t>ケイエイ</t>
    </rPh>
    <rPh sb="69" eb="71">
      <t>トウゴウ</t>
    </rPh>
    <rPh sb="76" eb="77">
      <t>トモナ</t>
    </rPh>
    <rPh sb="154" eb="156">
      <t>ゼンイキ</t>
    </rPh>
    <rPh sb="156" eb="158">
      <t>カンリョウ</t>
    </rPh>
    <rPh sb="217" eb="219">
      <t>レイワ</t>
    </rPh>
    <rPh sb="220" eb="222">
      <t>ネンド</t>
    </rPh>
    <rPh sb="223" eb="225">
      <t>リョウキン</t>
    </rPh>
    <rPh sb="225" eb="227">
      <t>カイテイ</t>
    </rPh>
    <rPh sb="228" eb="230">
      <t>ジッシ</t>
    </rPh>
    <rPh sb="235" eb="237">
      <t>カイシュウ</t>
    </rPh>
    <rPh sb="237" eb="238">
      <t>リツ</t>
    </rPh>
    <rPh sb="280" eb="282">
      <t>コンゴ</t>
    </rPh>
    <rPh sb="283" eb="284">
      <t>サラ</t>
    </rPh>
    <rPh sb="341" eb="343">
      <t>コンゴ</t>
    </rPh>
    <rPh sb="369" eb="371">
      <t>スイシン</t>
    </rPh>
    <rPh sb="385" eb="386">
      <t>ジ</t>
    </rPh>
    <rPh sb="387" eb="389">
      <t>ヘイセイ</t>
    </rPh>
    <rPh sb="391" eb="393">
      <t>ネンド</t>
    </rPh>
    <rPh sb="408" eb="410">
      <t>レイワ</t>
    </rPh>
    <rPh sb="410" eb="412">
      <t>ガンネン</t>
    </rPh>
    <rPh sb="412" eb="413">
      <t>ド</t>
    </rPh>
    <rPh sb="414" eb="416">
      <t>レイワ</t>
    </rPh>
    <rPh sb="417" eb="419">
      <t>ネンド</t>
    </rPh>
    <rPh sb="420" eb="422">
      <t>ルイジ</t>
    </rPh>
    <rPh sb="422" eb="424">
      <t>ダンタイ</t>
    </rPh>
    <rPh sb="425" eb="427">
      <t>ウワマワ</t>
    </rPh>
    <rPh sb="432" eb="434">
      <t>コンゴ</t>
    </rPh>
    <rPh sb="435" eb="436">
      <t>ヒ</t>
    </rPh>
    <rPh sb="437" eb="438">
      <t>ツヅ</t>
    </rPh>
    <rPh sb="456" eb="459">
      <t>ケイカクテキ</t>
    </rPh>
    <rPh sb="460" eb="462">
      <t>ジッシ</t>
    </rPh>
    <rPh sb="466" eb="468">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</si>
</sst>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8">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5" fillId="0" borderId="9"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10" xfId="0" applyFont="1" applyBorder="1" applyAlignment="1" applyProtection="1">
      <alignment horizontal="left" vertical="top" wrapText="1"/>
      <protection locked="0"/>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4"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データ!$ED$6:$EH$6</c:f>
              <c:numCache>
                <c:formatCode>#,##0.00;"△"#,##0.00;"-"</c:formatCode>
                <c:ptCount val="5"/>
                <c:pt idx="0">
                  <c:v>1.7</c:v>
                </c:pt>
                <c:pt idx="1">
                  <c:v>1.1399999999999999</c:v>
                </c:pt>
                <c:pt idx="2">
                  <c:v>0.2</c:v>
                </c:pt>
                <c:pt idx="3">
                  <c:v>0.66</c:v>
                </c:pt>
                <c:pt idx="4">
                  <c:v>0.95</c:v>
                </c:pt>
              </c:numCache>
            </c:numRef>
          </c:val>
          <c:extLst>
            <c:ext xmlns:c16="http://schemas.microsoft.com/office/drawing/2014/chart" uri="{C3380CC4-5D6E-409C-BE32-E72D297353CC}">
              <c16:uniqueId val="{00000000-111F-4587-9F97-A589EF225AB5}"/>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0.47</c:v>
                </c:pt>
                <c:pt idx="1">
                  <c:v>0.39</c:v>
                </c:pt>
                <c:pt idx="2">
                  <c:v>0.5</c:v>
                </c:pt>
                <c:pt idx="3">
                  <c:v>0.52</c:v>
                </c:pt>
                <c:pt idx="4">
                  <c:v>0.53</c:v>
                </c:pt>
              </c:numCache>
            </c:numRef>
          </c:val>
          <c:smooth val="0"/>
          <c:extLst>
            <c:ext xmlns:c16="http://schemas.microsoft.com/office/drawing/2014/chart" uri="{C3380CC4-5D6E-409C-BE32-E72D297353CC}">
              <c16:uniqueId val="{00000001-111F-4587-9F97-A589EF225AB5}"/>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データ!$CL$6:$CP$6</c:f>
              <c:numCache>
                <c:formatCode>#,##0.00;"△"#,##0.00;"-"</c:formatCode>
                <c:ptCount val="5"/>
                <c:pt idx="0">
                  <c:v>62.24</c:v>
                </c:pt>
                <c:pt idx="1">
                  <c:v>64.58</c:v>
                </c:pt>
                <c:pt idx="2">
                  <c:v>65.569999999999993</c:v>
                </c:pt>
                <c:pt idx="3">
                  <c:v>63.59</c:v>
                </c:pt>
                <c:pt idx="4">
                  <c:v>61.77</c:v>
                </c:pt>
              </c:numCache>
            </c:numRef>
          </c:val>
          <c:extLst>
            <c:ext xmlns:c16="http://schemas.microsoft.com/office/drawing/2014/chart" uri="{C3380CC4-5D6E-409C-BE32-E72D297353CC}">
              <c16:uniqueId val="{00000000-A506-407A-A52F-CE31D0617558}"/>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54.24</c:v>
                </c:pt>
                <c:pt idx="1">
                  <c:v>55.88</c:v>
                </c:pt>
                <c:pt idx="2">
                  <c:v>55.03</c:v>
                </c:pt>
                <c:pt idx="3">
                  <c:v>55.14</c:v>
                </c:pt>
                <c:pt idx="4">
                  <c:v>55.89</c:v>
                </c:pt>
              </c:numCache>
            </c:numRef>
          </c:val>
          <c:smooth val="0"/>
          <c:extLst>
            <c:ext xmlns:c16="http://schemas.microsoft.com/office/drawing/2014/chart" uri="{C3380CC4-5D6E-409C-BE32-E72D297353CC}">
              <c16:uniqueId val="{00000001-A506-407A-A52F-CE31D0617558}"/>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データ!$CW$6:$DA$6</c:f>
              <c:numCache>
                <c:formatCode>#,##0.00;"△"#,##0.00;"-"</c:formatCode>
                <c:ptCount val="5"/>
                <c:pt idx="0">
                  <c:v>90.12</c:v>
                </c:pt>
                <c:pt idx="1">
                  <c:v>85.61</c:v>
                </c:pt>
                <c:pt idx="2">
                  <c:v>81.7</c:v>
                </c:pt>
                <c:pt idx="3">
                  <c:v>83.41</c:v>
                </c:pt>
                <c:pt idx="4">
                  <c:v>83.48</c:v>
                </c:pt>
              </c:numCache>
            </c:numRef>
          </c:val>
          <c:extLst>
            <c:ext xmlns:c16="http://schemas.microsoft.com/office/drawing/2014/chart" uri="{C3380CC4-5D6E-409C-BE32-E72D297353CC}">
              <c16:uniqueId val="{00000000-0D64-4D64-9406-54C76BC7E446}"/>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81.680000000000007</c:v>
                </c:pt>
                <c:pt idx="1">
                  <c:v>80.989999999999995</c:v>
                </c:pt>
                <c:pt idx="2">
                  <c:v>81.900000000000006</c:v>
                </c:pt>
                <c:pt idx="3">
                  <c:v>81.39</c:v>
                </c:pt>
                <c:pt idx="4">
                  <c:v>81.27</c:v>
                </c:pt>
              </c:numCache>
            </c:numRef>
          </c:val>
          <c:smooth val="0"/>
          <c:extLst>
            <c:ext xmlns:c16="http://schemas.microsoft.com/office/drawing/2014/chart" uri="{C3380CC4-5D6E-409C-BE32-E72D297353CC}">
              <c16:uniqueId val="{00000001-0D64-4D64-9406-54C76BC7E446}"/>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データ!$X$6:$AB$6</c:f>
              <c:numCache>
                <c:formatCode>#,##0.00;"△"#,##0.00;"-"</c:formatCode>
                <c:ptCount val="5"/>
                <c:pt idx="0">
                  <c:v>110.4</c:v>
                </c:pt>
                <c:pt idx="1">
                  <c:v>105.74</c:v>
                </c:pt>
                <c:pt idx="2">
                  <c:v>99.34</c:v>
                </c:pt>
                <c:pt idx="3">
                  <c:v>95.23</c:v>
                </c:pt>
                <c:pt idx="4">
                  <c:v>112.19</c:v>
                </c:pt>
              </c:numCache>
            </c:numRef>
          </c:val>
          <c:extLst>
            <c:ext xmlns:c16="http://schemas.microsoft.com/office/drawing/2014/chart" uri="{C3380CC4-5D6E-409C-BE32-E72D297353CC}">
              <c16:uniqueId val="{00000000-03D5-4E21-93E6-F2B4E27A8261}"/>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111.34</c:v>
                </c:pt>
                <c:pt idx="1">
                  <c:v>110.02</c:v>
                </c:pt>
                <c:pt idx="2">
                  <c:v>108.87</c:v>
                </c:pt>
                <c:pt idx="3">
                  <c:v>108.61</c:v>
                </c:pt>
                <c:pt idx="4">
                  <c:v>108.35</c:v>
                </c:pt>
              </c:numCache>
            </c:numRef>
          </c:val>
          <c:smooth val="0"/>
          <c:extLst>
            <c:ext xmlns:c16="http://schemas.microsoft.com/office/drawing/2014/chart" uri="{C3380CC4-5D6E-409C-BE32-E72D297353CC}">
              <c16:uniqueId val="{00000001-03D5-4E21-93E6-F2B4E27A8261}"/>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データ!$DH$6:$DL$6</c:f>
              <c:numCache>
                <c:formatCode>#,##0.00;"△"#,##0.00;"-"</c:formatCode>
                <c:ptCount val="5"/>
                <c:pt idx="0">
                  <c:v>46.01</c:v>
                </c:pt>
                <c:pt idx="1">
                  <c:v>46.82</c:v>
                </c:pt>
                <c:pt idx="2">
                  <c:v>36.99</c:v>
                </c:pt>
                <c:pt idx="3">
                  <c:v>38.590000000000003</c:v>
                </c:pt>
                <c:pt idx="4">
                  <c:v>40.54</c:v>
                </c:pt>
              </c:numCache>
            </c:numRef>
          </c:val>
          <c:extLst>
            <c:ext xmlns:c16="http://schemas.microsoft.com/office/drawing/2014/chart" uri="{C3380CC4-5D6E-409C-BE32-E72D297353CC}">
              <c16:uniqueId val="{00000000-C021-4B86-8E74-2F12EBE1697C}"/>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48.14</c:v>
                </c:pt>
                <c:pt idx="1">
                  <c:v>46.61</c:v>
                </c:pt>
                <c:pt idx="2">
                  <c:v>48.87</c:v>
                </c:pt>
                <c:pt idx="3">
                  <c:v>49.92</c:v>
                </c:pt>
                <c:pt idx="4">
                  <c:v>50.63</c:v>
                </c:pt>
              </c:numCache>
            </c:numRef>
          </c:val>
          <c:smooth val="0"/>
          <c:extLst>
            <c:ext xmlns:c16="http://schemas.microsoft.com/office/drawing/2014/chart" uri="{C3380CC4-5D6E-409C-BE32-E72D297353CC}">
              <c16:uniqueId val="{00000001-C021-4B86-8E74-2F12EBE1697C}"/>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データ!$DS$6:$DW$6</c:f>
              <c:numCache>
                <c:formatCode>#,##0.00;"△"#,##0.00;"-"</c:formatCode>
                <c:ptCount val="5"/>
                <c:pt idx="0">
                  <c:v>18.77</c:v>
                </c:pt>
                <c:pt idx="1">
                  <c:v>19.07</c:v>
                </c:pt>
                <c:pt idx="2">
                  <c:v>12.26</c:v>
                </c:pt>
                <c:pt idx="3">
                  <c:v>19.010000000000002</c:v>
                </c:pt>
                <c:pt idx="4">
                  <c:v>20.190000000000001</c:v>
                </c:pt>
              </c:numCache>
            </c:numRef>
          </c:val>
          <c:extLst>
            <c:ext xmlns:c16="http://schemas.microsoft.com/office/drawing/2014/chart" uri="{C3380CC4-5D6E-409C-BE32-E72D297353CC}">
              <c16:uniqueId val="{00000000-1873-4720-A442-251E2457F9C2}"/>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11.13</c:v>
                </c:pt>
                <c:pt idx="1">
                  <c:v>10.84</c:v>
                </c:pt>
                <c:pt idx="2">
                  <c:v>14.85</c:v>
                </c:pt>
                <c:pt idx="3">
                  <c:v>16.88</c:v>
                </c:pt>
                <c:pt idx="4">
                  <c:v>18.28</c:v>
                </c:pt>
              </c:numCache>
            </c:numRef>
          </c:val>
          <c:smooth val="0"/>
          <c:extLst>
            <c:ext xmlns:c16="http://schemas.microsoft.com/office/drawing/2014/chart" uri="{C3380CC4-5D6E-409C-BE32-E72D297353CC}">
              <c16:uniqueId val="{00000001-1873-4720-A442-251E2457F9C2}"/>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データ!$AI$6:$AM$6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F49-4197-B7E3-FA510F2975EF}"/>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10.130000000000001</c:v>
                </c:pt>
                <c:pt idx="1">
                  <c:v>7.31</c:v>
                </c:pt>
                <c:pt idx="2">
                  <c:v>3.16</c:v>
                </c:pt>
                <c:pt idx="3">
                  <c:v>3.59</c:v>
                </c:pt>
                <c:pt idx="4">
                  <c:v>3.98</c:v>
                </c:pt>
              </c:numCache>
            </c:numRef>
          </c:val>
          <c:smooth val="0"/>
          <c:extLst>
            <c:ext xmlns:c16="http://schemas.microsoft.com/office/drawing/2014/chart" uri="{C3380CC4-5D6E-409C-BE32-E72D297353CC}">
              <c16:uniqueId val="{00000001-CF49-4197-B7E3-FA510F2975EF}"/>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データ!$AT$6:$AX$6</c:f>
              <c:numCache>
                <c:formatCode>#,##0.00;"△"#,##0.00;"-"</c:formatCode>
                <c:ptCount val="5"/>
                <c:pt idx="0">
                  <c:v>148.79</c:v>
                </c:pt>
                <c:pt idx="1">
                  <c:v>156.5</c:v>
                </c:pt>
                <c:pt idx="2">
                  <c:v>95.07</c:v>
                </c:pt>
                <c:pt idx="3">
                  <c:v>88.57</c:v>
                </c:pt>
                <c:pt idx="4">
                  <c:v>82.06</c:v>
                </c:pt>
              </c:numCache>
            </c:numRef>
          </c:val>
          <c:extLst>
            <c:ext xmlns:c16="http://schemas.microsoft.com/office/drawing/2014/chart" uri="{C3380CC4-5D6E-409C-BE32-E72D297353CC}">
              <c16:uniqueId val="{00000000-73C0-4421-A23D-4583262913ED}"/>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388.67</c:v>
                </c:pt>
                <c:pt idx="1">
                  <c:v>355.27</c:v>
                </c:pt>
                <c:pt idx="2">
                  <c:v>369.69</c:v>
                </c:pt>
                <c:pt idx="3">
                  <c:v>379.08</c:v>
                </c:pt>
                <c:pt idx="4">
                  <c:v>367.55</c:v>
                </c:pt>
              </c:numCache>
            </c:numRef>
          </c:val>
          <c:smooth val="0"/>
          <c:extLst>
            <c:ext xmlns:c16="http://schemas.microsoft.com/office/drawing/2014/chart" uri="{C3380CC4-5D6E-409C-BE32-E72D297353CC}">
              <c16:uniqueId val="{00000001-73C0-4421-A23D-4583262913ED}"/>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データ!$BE$6:$BI$6</c:f>
              <c:numCache>
                <c:formatCode>#,##0.00;"△"#,##0.00;"-"</c:formatCode>
                <c:ptCount val="5"/>
                <c:pt idx="0">
                  <c:v>710.5</c:v>
                </c:pt>
                <c:pt idx="1">
                  <c:v>721.67</c:v>
                </c:pt>
                <c:pt idx="2">
                  <c:v>999.19</c:v>
                </c:pt>
                <c:pt idx="3">
                  <c:v>997.7</c:v>
                </c:pt>
                <c:pt idx="4">
                  <c:v>944.4</c:v>
                </c:pt>
              </c:numCache>
            </c:numRef>
          </c:val>
          <c:extLst>
            <c:ext xmlns:c16="http://schemas.microsoft.com/office/drawing/2014/chart" uri="{C3380CC4-5D6E-409C-BE32-E72D297353CC}">
              <c16:uniqueId val="{00000000-2A1E-4032-BAE6-FD57FB9814E2}"/>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422.5</c:v>
                </c:pt>
                <c:pt idx="1">
                  <c:v>458.27</c:v>
                </c:pt>
                <c:pt idx="2">
                  <c:v>402.99</c:v>
                </c:pt>
                <c:pt idx="3">
                  <c:v>398.98</c:v>
                </c:pt>
                <c:pt idx="4">
                  <c:v>418.68</c:v>
                </c:pt>
              </c:numCache>
            </c:numRef>
          </c:val>
          <c:smooth val="0"/>
          <c:extLst>
            <c:ext xmlns:c16="http://schemas.microsoft.com/office/drawing/2014/chart" uri="{C3380CC4-5D6E-409C-BE32-E72D297353CC}">
              <c16:uniqueId val="{00000001-2A1E-4032-BAE6-FD57FB9814E2}"/>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データ!$BP$6:$BT$6</c:f>
              <c:numCache>
                <c:formatCode>#,##0.00;"△"#,##0.00;"-"</c:formatCode>
                <c:ptCount val="5"/>
                <c:pt idx="0">
                  <c:v>107.59</c:v>
                </c:pt>
                <c:pt idx="1">
                  <c:v>103.03</c:v>
                </c:pt>
                <c:pt idx="2">
                  <c:v>92.15</c:v>
                </c:pt>
                <c:pt idx="3">
                  <c:v>79.95</c:v>
                </c:pt>
                <c:pt idx="4">
                  <c:v>87.03</c:v>
                </c:pt>
              </c:numCache>
            </c:numRef>
          </c:val>
          <c:extLst>
            <c:ext xmlns:c16="http://schemas.microsoft.com/office/drawing/2014/chart" uri="{C3380CC4-5D6E-409C-BE32-E72D297353CC}">
              <c16:uniqueId val="{00000000-83FC-4461-9DC1-E2F0AF092410}"/>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101.64</c:v>
                </c:pt>
                <c:pt idx="1">
                  <c:v>96.77</c:v>
                </c:pt>
                <c:pt idx="2">
                  <c:v>98.66</c:v>
                </c:pt>
                <c:pt idx="3">
                  <c:v>98.64</c:v>
                </c:pt>
                <c:pt idx="4">
                  <c:v>94.78</c:v>
                </c:pt>
              </c:numCache>
            </c:numRef>
          </c:val>
          <c:smooth val="0"/>
          <c:extLst>
            <c:ext xmlns:c16="http://schemas.microsoft.com/office/drawing/2014/chart" uri="{C3380CC4-5D6E-409C-BE32-E72D297353CC}">
              <c16:uniqueId val="{00000001-83FC-4461-9DC1-E2F0AF092410}"/>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データ!$CA$6:$CE$6</c:f>
              <c:numCache>
                <c:formatCode>#,##0.00;"△"#,##0.00;"-"</c:formatCode>
                <c:ptCount val="5"/>
                <c:pt idx="0">
                  <c:v>154.26</c:v>
                </c:pt>
                <c:pt idx="1">
                  <c:v>161.51</c:v>
                </c:pt>
                <c:pt idx="2">
                  <c:v>183.27</c:v>
                </c:pt>
                <c:pt idx="3">
                  <c:v>211.85</c:v>
                </c:pt>
                <c:pt idx="4">
                  <c:v>209.25</c:v>
                </c:pt>
              </c:numCache>
            </c:numRef>
          </c:val>
          <c:extLst>
            <c:ext xmlns:c16="http://schemas.microsoft.com/office/drawing/2014/chart" uri="{C3380CC4-5D6E-409C-BE32-E72D297353CC}">
              <c16:uniqueId val="{00000000-2DE6-40BB-9E55-4F9DD536BFB1}"/>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179.16</c:v>
                </c:pt>
                <c:pt idx="1">
                  <c:v>187.18</c:v>
                </c:pt>
                <c:pt idx="2">
                  <c:v>178.59</c:v>
                </c:pt>
                <c:pt idx="3">
                  <c:v>178.92</c:v>
                </c:pt>
                <c:pt idx="4">
                  <c:v>181.3</c:v>
                </c:pt>
              </c:numCache>
            </c:numRef>
          </c:val>
          <c:smooth val="0"/>
          <c:extLst>
            <c:ext xmlns:c16="http://schemas.microsoft.com/office/drawing/2014/chart" uri="{C3380CC4-5D6E-409C-BE32-E72D297353CC}">
              <c16:uniqueId val="{00000001-2DE6-40BB-9E55-4F9DD536BFB1}"/>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【110.27】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【260.31】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【275.67】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【60.69】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【50.19】</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【20.63】</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【0.69】</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4" zoomScaleNormal="100" workbookViewId="0">
      <selection activeCell="CE36" sqref="CE36"/>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7" t="s">
        <v>0</v>
      </c>
      <c r="C2" s="87"/>
      <c r="D2" s="87"/>
      <c r="E2" s="87"/>
      <c r="F2" s="87"/>
      <c r="G2" s="87"/>
      <c r="H2" s="87"/>
      <c r="I2" s="87"/>
      <c r="J2" s="87"/>
      <c r="K2" s="87"/>
      <c r="L2" s="87"/>
      <c r="M2" s="87"/>
      <c r="N2" s="87"/>
      <c r="O2" s="87"/>
      <c r="P2" s="87"/>
      <c r="Q2" s="87"/>
      <c r="R2" s="87"/>
      <c r="S2" s="87"/>
      <c r="T2" s="87"/>
      <c r="U2" s="87"/>
      <c r="V2" s="87"/>
      <c r="W2" s="87"/>
      <c r="X2" s="87"/>
      <c r="Y2" s="87"/>
      <c r="Z2" s="87"/>
      <c r="AA2" s="87"/>
      <c r="AB2" s="87"/>
      <c r="AC2" s="87"/>
      <c r="AD2" s="87"/>
      <c r="AE2" s="87"/>
      <c r="AF2" s="87"/>
      <c r="AG2" s="87"/>
      <c r="AH2" s="87"/>
      <c r="AI2" s="87"/>
      <c r="AJ2" s="87"/>
      <c r="AK2" s="87"/>
      <c r="AL2" s="87"/>
      <c r="AM2" s="87"/>
      <c r="AN2" s="87"/>
      <c r="AO2" s="87"/>
      <c r="AP2" s="87"/>
      <c r="AQ2" s="87"/>
      <c r="AR2" s="87"/>
      <c r="AS2" s="87"/>
      <c r="AT2" s="87"/>
      <c r="AU2" s="87"/>
      <c r="AV2" s="87"/>
      <c r="AW2" s="87"/>
      <c r="AX2" s="87"/>
      <c r="AY2" s="87"/>
      <c r="AZ2" s="87"/>
      <c r="BA2" s="87"/>
      <c r="BB2" s="87"/>
      <c r="BC2" s="87"/>
      <c r="BD2" s="87"/>
      <c r="BE2" s="87"/>
      <c r="BF2" s="87"/>
      <c r="BG2" s="87"/>
      <c r="BH2" s="87"/>
      <c r="BI2" s="87"/>
      <c r="BJ2" s="87"/>
      <c r="BK2" s="87"/>
      <c r="BL2" s="87"/>
      <c r="BM2" s="87"/>
      <c r="BN2" s="87"/>
      <c r="BO2" s="87"/>
      <c r="BP2" s="87"/>
      <c r="BQ2" s="87"/>
      <c r="BR2" s="87"/>
      <c r="BS2" s="87"/>
      <c r="BT2" s="87"/>
      <c r="BU2" s="87"/>
      <c r="BV2" s="87"/>
      <c r="BW2" s="87"/>
      <c r="BX2" s="87"/>
      <c r="BY2" s="87"/>
      <c r="BZ2" s="87"/>
    </row>
    <row r="3" spans="1:78" ht="9.75" customHeight="1" x14ac:dyDescent="0.15">
      <c r="A3" s="2"/>
      <c r="B3" s="87"/>
      <c r="C3" s="87"/>
      <c r="D3" s="87"/>
      <c r="E3" s="87"/>
      <c r="F3" s="87"/>
      <c r="G3" s="87"/>
      <c r="H3" s="87"/>
      <c r="I3" s="87"/>
      <c r="J3" s="87"/>
      <c r="K3" s="87"/>
      <c r="L3" s="87"/>
      <c r="M3" s="87"/>
      <c r="N3" s="87"/>
      <c r="O3" s="87"/>
      <c r="P3" s="87"/>
      <c r="Q3" s="87"/>
      <c r="R3" s="87"/>
      <c r="S3" s="87"/>
      <c r="T3" s="87"/>
      <c r="U3" s="87"/>
      <c r="V3" s="87"/>
      <c r="W3" s="87"/>
      <c r="X3" s="87"/>
      <c r="Y3" s="87"/>
      <c r="Z3" s="87"/>
      <c r="AA3" s="87"/>
      <c r="AB3" s="87"/>
      <c r="AC3" s="87"/>
      <c r="AD3" s="87"/>
      <c r="AE3" s="87"/>
      <c r="AF3" s="87"/>
      <c r="AG3" s="87"/>
      <c r="AH3" s="87"/>
      <c r="AI3" s="87"/>
      <c r="AJ3" s="87"/>
      <c r="AK3" s="87"/>
      <c r="AL3" s="87"/>
      <c r="AM3" s="87"/>
      <c r="AN3" s="87"/>
      <c r="AO3" s="87"/>
      <c r="AP3" s="87"/>
      <c r="AQ3" s="87"/>
      <c r="AR3" s="87"/>
      <c r="AS3" s="87"/>
      <c r="AT3" s="87"/>
      <c r="AU3" s="87"/>
      <c r="AV3" s="87"/>
      <c r="AW3" s="87"/>
      <c r="AX3" s="87"/>
      <c r="AY3" s="87"/>
      <c r="AZ3" s="87"/>
      <c r="BA3" s="87"/>
      <c r="BB3" s="87"/>
      <c r="BC3" s="87"/>
      <c r="BD3" s="87"/>
      <c r="BE3" s="87"/>
      <c r="BF3" s="87"/>
      <c r="BG3" s="87"/>
      <c r="BH3" s="87"/>
      <c r="BI3" s="87"/>
      <c r="BJ3" s="87"/>
      <c r="BK3" s="87"/>
      <c r="BL3" s="87"/>
      <c r="BM3" s="87"/>
      <c r="BN3" s="87"/>
      <c r="BO3" s="87"/>
      <c r="BP3" s="87"/>
      <c r="BQ3" s="87"/>
      <c r="BR3" s="87"/>
      <c r="BS3" s="87"/>
      <c r="BT3" s="87"/>
      <c r="BU3" s="87"/>
      <c r="BV3" s="87"/>
      <c r="BW3" s="87"/>
      <c r="BX3" s="87"/>
      <c r="BY3" s="87"/>
      <c r="BZ3" s="87"/>
    </row>
    <row r="4" spans="1:78" ht="9.75" customHeight="1" x14ac:dyDescent="0.15">
      <c r="A4" s="2"/>
      <c r="B4" s="87"/>
      <c r="C4" s="87"/>
      <c r="D4" s="87"/>
      <c r="E4" s="87"/>
      <c r="F4" s="87"/>
      <c r="G4" s="87"/>
      <c r="H4" s="87"/>
      <c r="I4" s="87"/>
      <c r="J4" s="87"/>
      <c r="K4" s="87"/>
      <c r="L4" s="87"/>
      <c r="M4" s="87"/>
      <c r="N4" s="87"/>
      <c r="O4" s="87"/>
      <c r="P4" s="87"/>
      <c r="Q4" s="87"/>
      <c r="R4" s="87"/>
      <c r="S4" s="87"/>
      <c r="T4" s="87"/>
      <c r="U4" s="87"/>
      <c r="V4" s="87"/>
      <c r="W4" s="87"/>
      <c r="X4" s="87"/>
      <c r="Y4" s="87"/>
      <c r="Z4" s="87"/>
      <c r="AA4" s="87"/>
      <c r="AB4" s="87"/>
      <c r="AC4" s="87"/>
      <c r="AD4" s="87"/>
      <c r="AE4" s="87"/>
      <c r="AF4" s="87"/>
      <c r="AG4" s="87"/>
      <c r="AH4" s="87"/>
      <c r="AI4" s="87"/>
      <c r="AJ4" s="87"/>
      <c r="AK4" s="87"/>
      <c r="AL4" s="87"/>
      <c r="AM4" s="87"/>
      <c r="AN4" s="87"/>
      <c r="AO4" s="87"/>
      <c r="AP4" s="87"/>
      <c r="AQ4" s="87"/>
      <c r="AR4" s="87"/>
      <c r="AS4" s="87"/>
      <c r="AT4" s="87"/>
      <c r="AU4" s="87"/>
      <c r="AV4" s="87"/>
      <c r="AW4" s="87"/>
      <c r="AX4" s="87"/>
      <c r="AY4" s="87"/>
      <c r="AZ4" s="87"/>
      <c r="BA4" s="87"/>
      <c r="BB4" s="87"/>
      <c r="BC4" s="87"/>
      <c r="BD4" s="87"/>
      <c r="BE4" s="87"/>
      <c r="BF4" s="87"/>
      <c r="BG4" s="87"/>
      <c r="BH4" s="87"/>
      <c r="BI4" s="87"/>
      <c r="BJ4" s="87"/>
      <c r="BK4" s="87"/>
      <c r="BL4" s="87"/>
      <c r="BM4" s="87"/>
      <c r="BN4" s="87"/>
      <c r="BO4" s="87"/>
      <c r="BP4" s="87"/>
      <c r="BQ4" s="87"/>
      <c r="BR4" s="87"/>
      <c r="BS4" s="87"/>
      <c r="BT4" s="87"/>
      <c r="BU4" s="87"/>
      <c r="BV4" s="87"/>
      <c r="BW4" s="87"/>
      <c r="BX4" s="87"/>
      <c r="BY4" s="87"/>
      <c r="BZ4" s="8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8" t="str">
        <f>データ!H6</f>
        <v>京都府　宮津市</v>
      </c>
      <c r="C6" s="88"/>
      <c r="D6" s="88"/>
      <c r="E6" s="88"/>
      <c r="F6" s="88"/>
      <c r="G6" s="88"/>
      <c r="H6" s="88"/>
      <c r="I6" s="88"/>
      <c r="J6" s="88"/>
      <c r="K6" s="88"/>
      <c r="L6" s="88"/>
      <c r="M6" s="88"/>
      <c r="N6" s="88"/>
      <c r="O6" s="88"/>
      <c r="P6" s="88"/>
      <c r="Q6" s="88"/>
      <c r="R6" s="88"/>
      <c r="S6" s="88"/>
      <c r="T6" s="88"/>
      <c r="U6" s="88"/>
      <c r="V6" s="88"/>
      <c r="W6" s="88"/>
      <c r="X6" s="88"/>
      <c r="Y6" s="88"/>
      <c r="Z6" s="88"/>
      <c r="AA6" s="88"/>
      <c r="AB6" s="88"/>
      <c r="AC6" s="88"/>
      <c r="AD6" s="89"/>
      <c r="AE6" s="89"/>
      <c r="AF6" s="89"/>
      <c r="AG6" s="89"/>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9" t="s">
        <v>1</v>
      </c>
      <c r="C7" s="80"/>
      <c r="D7" s="80"/>
      <c r="E7" s="80"/>
      <c r="F7" s="80"/>
      <c r="G7" s="80"/>
      <c r="H7" s="80"/>
      <c r="I7" s="79" t="s">
        <v>2</v>
      </c>
      <c r="J7" s="80"/>
      <c r="K7" s="80"/>
      <c r="L7" s="80"/>
      <c r="M7" s="80"/>
      <c r="N7" s="80"/>
      <c r="O7" s="81"/>
      <c r="P7" s="82" t="s">
        <v>3</v>
      </c>
      <c r="Q7" s="82"/>
      <c r="R7" s="82"/>
      <c r="S7" s="82"/>
      <c r="T7" s="82"/>
      <c r="U7" s="82"/>
      <c r="V7" s="82"/>
      <c r="W7" s="82" t="s">
        <v>4</v>
      </c>
      <c r="X7" s="82"/>
      <c r="Y7" s="82"/>
      <c r="Z7" s="82"/>
      <c r="AA7" s="82"/>
      <c r="AB7" s="82"/>
      <c r="AC7" s="82"/>
      <c r="AD7" s="82" t="s">
        <v>5</v>
      </c>
      <c r="AE7" s="82"/>
      <c r="AF7" s="82"/>
      <c r="AG7" s="82"/>
      <c r="AH7" s="82"/>
      <c r="AI7" s="82"/>
      <c r="AJ7" s="82"/>
      <c r="AK7" s="4"/>
      <c r="AL7" s="82" t="s">
        <v>6</v>
      </c>
      <c r="AM7" s="82"/>
      <c r="AN7" s="82"/>
      <c r="AO7" s="82"/>
      <c r="AP7" s="82"/>
      <c r="AQ7" s="82"/>
      <c r="AR7" s="82"/>
      <c r="AS7" s="82"/>
      <c r="AT7" s="79" t="s">
        <v>7</v>
      </c>
      <c r="AU7" s="80"/>
      <c r="AV7" s="80"/>
      <c r="AW7" s="80"/>
      <c r="AX7" s="80"/>
      <c r="AY7" s="80"/>
      <c r="AZ7" s="80"/>
      <c r="BA7" s="80"/>
      <c r="BB7" s="82" t="s">
        <v>8</v>
      </c>
      <c r="BC7" s="82"/>
      <c r="BD7" s="82"/>
      <c r="BE7" s="82"/>
      <c r="BF7" s="82"/>
      <c r="BG7" s="82"/>
      <c r="BH7" s="82"/>
      <c r="BI7" s="82"/>
      <c r="BJ7" s="3"/>
      <c r="BK7" s="3"/>
      <c r="BL7" s="5" t="s">
        <v>9</v>
      </c>
      <c r="BM7" s="6"/>
      <c r="BN7" s="6"/>
      <c r="BO7" s="6"/>
      <c r="BP7" s="6"/>
      <c r="BQ7" s="6"/>
      <c r="BR7" s="6"/>
      <c r="BS7" s="6"/>
      <c r="BT7" s="6"/>
      <c r="BU7" s="6"/>
      <c r="BV7" s="6"/>
      <c r="BW7" s="6"/>
      <c r="BX7" s="6"/>
      <c r="BY7" s="7"/>
    </row>
    <row r="8" spans="1:78" ht="18.75" customHeight="1" x14ac:dyDescent="0.15">
      <c r="A8" s="2"/>
      <c r="B8" s="83" t="str">
        <f>データ!$I$6</f>
        <v>法適用</v>
      </c>
      <c r="C8" s="84"/>
      <c r="D8" s="84"/>
      <c r="E8" s="84"/>
      <c r="F8" s="84"/>
      <c r="G8" s="84"/>
      <c r="H8" s="84"/>
      <c r="I8" s="83" t="str">
        <f>データ!$J$6</f>
        <v>水道事業</v>
      </c>
      <c r="J8" s="84"/>
      <c r="K8" s="84"/>
      <c r="L8" s="84"/>
      <c r="M8" s="84"/>
      <c r="N8" s="84"/>
      <c r="O8" s="85"/>
      <c r="P8" s="86" t="str">
        <f>データ!$K$6</f>
        <v>末端給水事業</v>
      </c>
      <c r="Q8" s="86"/>
      <c r="R8" s="86"/>
      <c r="S8" s="86"/>
      <c r="T8" s="86"/>
      <c r="U8" s="86"/>
      <c r="V8" s="86"/>
      <c r="W8" s="86" t="str">
        <f>データ!$L$6</f>
        <v>A6</v>
      </c>
      <c r="X8" s="86"/>
      <c r="Y8" s="86"/>
      <c r="Z8" s="86"/>
      <c r="AA8" s="86"/>
      <c r="AB8" s="86"/>
      <c r="AC8" s="86"/>
      <c r="AD8" s="86" t="str">
        <f>データ!$M$6</f>
        <v>非設置</v>
      </c>
      <c r="AE8" s="86"/>
      <c r="AF8" s="86"/>
      <c r="AG8" s="86"/>
      <c r="AH8" s="86"/>
      <c r="AI8" s="86"/>
      <c r="AJ8" s="86"/>
      <c r="AK8" s="4"/>
      <c r="AL8" s="74">
        <f>データ!$R$6</f>
        <v>17397</v>
      </c>
      <c r="AM8" s="74"/>
      <c r="AN8" s="74"/>
      <c r="AO8" s="74"/>
      <c r="AP8" s="74"/>
      <c r="AQ8" s="74"/>
      <c r="AR8" s="74"/>
      <c r="AS8" s="74"/>
      <c r="AT8" s="70">
        <f>データ!$S$6</f>
        <v>172.74</v>
      </c>
      <c r="AU8" s="71"/>
      <c r="AV8" s="71"/>
      <c r="AW8" s="71"/>
      <c r="AX8" s="71"/>
      <c r="AY8" s="71"/>
      <c r="AZ8" s="71"/>
      <c r="BA8" s="71"/>
      <c r="BB8" s="73">
        <f>データ!$T$6</f>
        <v>100.71</v>
      </c>
      <c r="BC8" s="73"/>
      <c r="BD8" s="73"/>
      <c r="BE8" s="73"/>
      <c r="BF8" s="73"/>
      <c r="BG8" s="73"/>
      <c r="BH8" s="73"/>
      <c r="BI8" s="73"/>
      <c r="BJ8" s="3"/>
      <c r="BK8" s="3"/>
      <c r="BL8" s="77" t="s">
        <v>10</v>
      </c>
      <c r="BM8" s="78"/>
      <c r="BN8" s="8" t="s">
        <v>11</v>
      </c>
      <c r="BO8" s="9"/>
      <c r="BP8" s="9"/>
      <c r="BQ8" s="9"/>
      <c r="BR8" s="9"/>
      <c r="BS8" s="9"/>
      <c r="BT8" s="9"/>
      <c r="BU8" s="9"/>
      <c r="BV8" s="9"/>
      <c r="BW8" s="9"/>
      <c r="BX8" s="9"/>
      <c r="BY8" s="10"/>
    </row>
    <row r="9" spans="1:78" ht="18.75" customHeight="1" x14ac:dyDescent="0.15">
      <c r="A9" s="2"/>
      <c r="B9" s="79" t="s">
        <v>12</v>
      </c>
      <c r="C9" s="80"/>
      <c r="D9" s="80"/>
      <c r="E9" s="80"/>
      <c r="F9" s="80"/>
      <c r="G9" s="80"/>
      <c r="H9" s="80"/>
      <c r="I9" s="79" t="s">
        <v>13</v>
      </c>
      <c r="J9" s="80"/>
      <c r="K9" s="80"/>
      <c r="L9" s="80"/>
      <c r="M9" s="80"/>
      <c r="N9" s="80"/>
      <c r="O9" s="81"/>
      <c r="P9" s="82" t="s">
        <v>14</v>
      </c>
      <c r="Q9" s="82"/>
      <c r="R9" s="82"/>
      <c r="S9" s="82"/>
      <c r="T9" s="82"/>
      <c r="U9" s="82"/>
      <c r="V9" s="82"/>
      <c r="W9" s="82" t="s">
        <v>15</v>
      </c>
      <c r="X9" s="82"/>
      <c r="Y9" s="82"/>
      <c r="Z9" s="82"/>
      <c r="AA9" s="82"/>
      <c r="AB9" s="82"/>
      <c r="AC9" s="82"/>
      <c r="AD9" s="2"/>
      <c r="AE9" s="2"/>
      <c r="AF9" s="2"/>
      <c r="AG9" s="2"/>
      <c r="AH9" s="4"/>
      <c r="AI9" s="4"/>
      <c r="AJ9" s="4"/>
      <c r="AK9" s="4"/>
      <c r="AL9" s="82" t="s">
        <v>16</v>
      </c>
      <c r="AM9" s="82"/>
      <c r="AN9" s="82"/>
      <c r="AO9" s="82"/>
      <c r="AP9" s="82"/>
      <c r="AQ9" s="82"/>
      <c r="AR9" s="82"/>
      <c r="AS9" s="82"/>
      <c r="AT9" s="79" t="s">
        <v>17</v>
      </c>
      <c r="AU9" s="80"/>
      <c r="AV9" s="80"/>
      <c r="AW9" s="80"/>
      <c r="AX9" s="80"/>
      <c r="AY9" s="80"/>
      <c r="AZ9" s="80"/>
      <c r="BA9" s="80"/>
      <c r="BB9" s="82" t="s">
        <v>18</v>
      </c>
      <c r="BC9" s="82"/>
      <c r="BD9" s="82"/>
      <c r="BE9" s="82"/>
      <c r="BF9" s="82"/>
      <c r="BG9" s="82"/>
      <c r="BH9" s="82"/>
      <c r="BI9" s="82"/>
      <c r="BJ9" s="3"/>
      <c r="BK9" s="3"/>
      <c r="BL9" s="68" t="s">
        <v>19</v>
      </c>
      <c r="BM9" s="69"/>
      <c r="BN9" s="11" t="s">
        <v>20</v>
      </c>
      <c r="BO9" s="12"/>
      <c r="BP9" s="12"/>
      <c r="BQ9" s="12"/>
      <c r="BR9" s="12"/>
      <c r="BS9" s="12"/>
      <c r="BT9" s="12"/>
      <c r="BU9" s="12"/>
      <c r="BV9" s="12"/>
      <c r="BW9" s="12"/>
      <c r="BX9" s="12"/>
      <c r="BY9" s="13"/>
    </row>
    <row r="10" spans="1:78" ht="18.75" customHeight="1" x14ac:dyDescent="0.15">
      <c r="A10" s="2"/>
      <c r="B10" s="70" t="str">
        <f>データ!$N$6</f>
        <v>-</v>
      </c>
      <c r="C10" s="71"/>
      <c r="D10" s="71"/>
      <c r="E10" s="71"/>
      <c r="F10" s="71"/>
      <c r="G10" s="71"/>
      <c r="H10" s="71"/>
      <c r="I10" s="70">
        <f>データ!$O$6</f>
        <v>38.31</v>
      </c>
      <c r="J10" s="71"/>
      <c r="K10" s="71"/>
      <c r="L10" s="71"/>
      <c r="M10" s="71"/>
      <c r="N10" s="71"/>
      <c r="O10" s="72"/>
      <c r="P10" s="73">
        <f>データ!$P$6</f>
        <v>99.87</v>
      </c>
      <c r="Q10" s="73"/>
      <c r="R10" s="73"/>
      <c r="S10" s="73"/>
      <c r="T10" s="73"/>
      <c r="U10" s="73"/>
      <c r="V10" s="73"/>
      <c r="W10" s="74">
        <f>データ!$Q$6</f>
        <v>3853</v>
      </c>
      <c r="X10" s="74"/>
      <c r="Y10" s="74"/>
      <c r="Z10" s="74"/>
      <c r="AA10" s="74"/>
      <c r="AB10" s="74"/>
      <c r="AC10" s="74"/>
      <c r="AD10" s="2"/>
      <c r="AE10" s="2"/>
      <c r="AF10" s="2"/>
      <c r="AG10" s="2"/>
      <c r="AH10" s="4"/>
      <c r="AI10" s="4"/>
      <c r="AJ10" s="4"/>
      <c r="AK10" s="4"/>
      <c r="AL10" s="74">
        <f>データ!$U$6</f>
        <v>17191</v>
      </c>
      <c r="AM10" s="74"/>
      <c r="AN10" s="74"/>
      <c r="AO10" s="74"/>
      <c r="AP10" s="74"/>
      <c r="AQ10" s="74"/>
      <c r="AR10" s="74"/>
      <c r="AS10" s="74"/>
      <c r="AT10" s="70">
        <f>データ!$V$6</f>
        <v>16.73</v>
      </c>
      <c r="AU10" s="71"/>
      <c r="AV10" s="71"/>
      <c r="AW10" s="71"/>
      <c r="AX10" s="71"/>
      <c r="AY10" s="71"/>
      <c r="AZ10" s="71"/>
      <c r="BA10" s="71"/>
      <c r="BB10" s="73">
        <f>データ!$W$6</f>
        <v>1027.56</v>
      </c>
      <c r="BC10" s="73"/>
      <c r="BD10" s="73"/>
      <c r="BE10" s="73"/>
      <c r="BF10" s="73"/>
      <c r="BG10" s="73"/>
      <c r="BH10" s="73"/>
      <c r="BI10" s="73"/>
      <c r="BJ10" s="2"/>
      <c r="BK10" s="2"/>
      <c r="BL10" s="75" t="s">
        <v>21</v>
      </c>
      <c r="BM10" s="76"/>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15">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45" t="s">
        <v>25</v>
      </c>
      <c r="BM14" s="46"/>
      <c r="BN14" s="46"/>
      <c r="BO14" s="46"/>
      <c r="BP14" s="46"/>
      <c r="BQ14" s="46"/>
      <c r="BR14" s="46"/>
      <c r="BS14" s="46"/>
      <c r="BT14" s="46"/>
      <c r="BU14" s="46"/>
      <c r="BV14" s="46"/>
      <c r="BW14" s="46"/>
      <c r="BX14" s="46"/>
      <c r="BY14" s="46"/>
      <c r="BZ14" s="47"/>
    </row>
    <row r="15" spans="1:78" ht="13.5" customHeight="1" x14ac:dyDescent="0.15">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48"/>
      <c r="BM15" s="49"/>
      <c r="BN15" s="49"/>
      <c r="BO15" s="49"/>
      <c r="BP15" s="49"/>
      <c r="BQ15" s="49"/>
      <c r="BR15" s="49"/>
      <c r="BS15" s="49"/>
      <c r="BT15" s="49"/>
      <c r="BU15" s="49"/>
      <c r="BV15" s="49"/>
      <c r="BW15" s="49"/>
      <c r="BX15" s="49"/>
      <c r="BY15" s="49"/>
      <c r="BZ15" s="50"/>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7"/>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7"/>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65"/>
      <c r="BM44" s="66"/>
      <c r="BN44" s="66"/>
      <c r="BO44" s="66"/>
      <c r="BP44" s="66"/>
      <c r="BQ44" s="66"/>
      <c r="BR44" s="66"/>
      <c r="BS44" s="66"/>
      <c r="BT44" s="66"/>
      <c r="BU44" s="66"/>
      <c r="BV44" s="66"/>
      <c r="BW44" s="66"/>
      <c r="BX44" s="66"/>
      <c r="BY44" s="66"/>
      <c r="BZ44" s="67"/>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45" t="s">
        <v>26</v>
      </c>
      <c r="BM45" s="46"/>
      <c r="BN45" s="46"/>
      <c r="BO45" s="46"/>
      <c r="BP45" s="46"/>
      <c r="BQ45" s="46"/>
      <c r="BR45" s="46"/>
      <c r="BS45" s="46"/>
      <c r="BT45" s="46"/>
      <c r="BU45" s="46"/>
      <c r="BV45" s="46"/>
      <c r="BW45" s="46"/>
      <c r="BX45" s="46"/>
      <c r="BY45" s="46"/>
      <c r="BZ45" s="47"/>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48"/>
      <c r="BM46" s="49"/>
      <c r="BN46" s="49"/>
      <c r="BO46" s="49"/>
      <c r="BP46" s="49"/>
      <c r="BQ46" s="49"/>
      <c r="BR46" s="49"/>
      <c r="BS46" s="49"/>
      <c r="BT46" s="49"/>
      <c r="BU46" s="49"/>
      <c r="BV46" s="49"/>
      <c r="BW46" s="49"/>
      <c r="BX46" s="49"/>
      <c r="BY46" s="49"/>
      <c r="BZ46" s="50"/>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65" t="s">
        <v>112</v>
      </c>
      <c r="BM47" s="66"/>
      <c r="BN47" s="66"/>
      <c r="BO47" s="66"/>
      <c r="BP47" s="66"/>
      <c r="BQ47" s="66"/>
      <c r="BR47" s="66"/>
      <c r="BS47" s="66"/>
      <c r="BT47" s="66"/>
      <c r="BU47" s="66"/>
      <c r="BV47" s="66"/>
      <c r="BW47" s="66"/>
      <c r="BX47" s="66"/>
      <c r="BY47" s="66"/>
      <c r="BZ47" s="67"/>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65"/>
      <c r="BM48" s="66"/>
      <c r="BN48" s="66"/>
      <c r="BO48" s="66"/>
      <c r="BP48" s="66"/>
      <c r="BQ48" s="66"/>
      <c r="BR48" s="66"/>
      <c r="BS48" s="66"/>
      <c r="BT48" s="66"/>
      <c r="BU48" s="66"/>
      <c r="BV48" s="66"/>
      <c r="BW48" s="66"/>
      <c r="BX48" s="66"/>
      <c r="BY48" s="66"/>
      <c r="BZ48" s="67"/>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65"/>
      <c r="BM49" s="66"/>
      <c r="BN49" s="66"/>
      <c r="BO49" s="66"/>
      <c r="BP49" s="66"/>
      <c r="BQ49" s="66"/>
      <c r="BR49" s="66"/>
      <c r="BS49" s="66"/>
      <c r="BT49" s="66"/>
      <c r="BU49" s="66"/>
      <c r="BV49" s="66"/>
      <c r="BW49" s="66"/>
      <c r="BX49" s="66"/>
      <c r="BY49" s="66"/>
      <c r="BZ49" s="67"/>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65"/>
      <c r="BM50" s="66"/>
      <c r="BN50" s="66"/>
      <c r="BO50" s="66"/>
      <c r="BP50" s="66"/>
      <c r="BQ50" s="66"/>
      <c r="BR50" s="66"/>
      <c r="BS50" s="66"/>
      <c r="BT50" s="66"/>
      <c r="BU50" s="66"/>
      <c r="BV50" s="66"/>
      <c r="BW50" s="66"/>
      <c r="BX50" s="66"/>
      <c r="BY50" s="66"/>
      <c r="BZ50" s="67"/>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65"/>
      <c r="BM51" s="66"/>
      <c r="BN51" s="66"/>
      <c r="BO51" s="66"/>
      <c r="BP51" s="66"/>
      <c r="BQ51" s="66"/>
      <c r="BR51" s="66"/>
      <c r="BS51" s="66"/>
      <c r="BT51" s="66"/>
      <c r="BU51" s="66"/>
      <c r="BV51" s="66"/>
      <c r="BW51" s="66"/>
      <c r="BX51" s="66"/>
      <c r="BY51" s="66"/>
      <c r="BZ51" s="67"/>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65"/>
      <c r="BM52" s="66"/>
      <c r="BN52" s="66"/>
      <c r="BO52" s="66"/>
      <c r="BP52" s="66"/>
      <c r="BQ52" s="66"/>
      <c r="BR52" s="66"/>
      <c r="BS52" s="66"/>
      <c r="BT52" s="66"/>
      <c r="BU52" s="66"/>
      <c r="BV52" s="66"/>
      <c r="BW52" s="66"/>
      <c r="BX52" s="66"/>
      <c r="BY52" s="66"/>
      <c r="BZ52" s="67"/>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65"/>
      <c r="BM53" s="66"/>
      <c r="BN53" s="66"/>
      <c r="BO53" s="66"/>
      <c r="BP53" s="66"/>
      <c r="BQ53" s="66"/>
      <c r="BR53" s="66"/>
      <c r="BS53" s="66"/>
      <c r="BT53" s="66"/>
      <c r="BU53" s="66"/>
      <c r="BV53" s="66"/>
      <c r="BW53" s="66"/>
      <c r="BX53" s="66"/>
      <c r="BY53" s="66"/>
      <c r="BZ53" s="67"/>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65"/>
      <c r="BM54" s="66"/>
      <c r="BN54" s="66"/>
      <c r="BO54" s="66"/>
      <c r="BP54" s="66"/>
      <c r="BQ54" s="66"/>
      <c r="BR54" s="66"/>
      <c r="BS54" s="66"/>
      <c r="BT54" s="66"/>
      <c r="BU54" s="66"/>
      <c r="BV54" s="66"/>
      <c r="BW54" s="66"/>
      <c r="BX54" s="66"/>
      <c r="BY54" s="66"/>
      <c r="BZ54" s="67"/>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65"/>
      <c r="BM55" s="66"/>
      <c r="BN55" s="66"/>
      <c r="BO55" s="66"/>
      <c r="BP55" s="66"/>
      <c r="BQ55" s="66"/>
      <c r="BR55" s="66"/>
      <c r="BS55" s="66"/>
      <c r="BT55" s="66"/>
      <c r="BU55" s="66"/>
      <c r="BV55" s="66"/>
      <c r="BW55" s="66"/>
      <c r="BX55" s="66"/>
      <c r="BY55" s="66"/>
      <c r="BZ55" s="67"/>
    </row>
    <row r="56" spans="1:78" ht="13.5" customHeight="1" x14ac:dyDescent="0.15">
      <c r="A56" s="2"/>
      <c r="B56" s="17"/>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65"/>
      <c r="BM56" s="66"/>
      <c r="BN56" s="66"/>
      <c r="BO56" s="66"/>
      <c r="BP56" s="66"/>
      <c r="BQ56" s="66"/>
      <c r="BR56" s="66"/>
      <c r="BS56" s="66"/>
      <c r="BT56" s="66"/>
      <c r="BU56" s="66"/>
      <c r="BV56" s="66"/>
      <c r="BW56" s="66"/>
      <c r="BX56" s="66"/>
      <c r="BY56" s="66"/>
      <c r="BZ56" s="67"/>
    </row>
    <row r="57" spans="1:78" ht="13.5" customHeight="1" x14ac:dyDescent="0.15">
      <c r="A57" s="2"/>
      <c r="B57" s="17"/>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65"/>
      <c r="BM57" s="66"/>
      <c r="BN57" s="66"/>
      <c r="BO57" s="66"/>
      <c r="BP57" s="66"/>
      <c r="BQ57" s="66"/>
      <c r="BR57" s="66"/>
      <c r="BS57" s="66"/>
      <c r="BT57" s="66"/>
      <c r="BU57" s="66"/>
      <c r="BV57" s="66"/>
      <c r="BW57" s="66"/>
      <c r="BX57" s="66"/>
      <c r="BY57" s="66"/>
      <c r="BZ57" s="67"/>
    </row>
    <row r="58" spans="1:78" ht="13.5" customHeight="1" x14ac:dyDescent="0.15">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65"/>
      <c r="BM58" s="66"/>
      <c r="BN58" s="66"/>
      <c r="BO58" s="66"/>
      <c r="BP58" s="66"/>
      <c r="BQ58" s="66"/>
      <c r="BR58" s="66"/>
      <c r="BS58" s="66"/>
      <c r="BT58" s="66"/>
      <c r="BU58" s="66"/>
      <c r="BV58" s="66"/>
      <c r="BW58" s="66"/>
      <c r="BX58" s="66"/>
      <c r="BY58" s="66"/>
      <c r="BZ58" s="67"/>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5"/>
      <c r="BM59" s="66"/>
      <c r="BN59" s="66"/>
      <c r="BO59" s="66"/>
      <c r="BP59" s="66"/>
      <c r="BQ59" s="66"/>
      <c r="BR59" s="66"/>
      <c r="BS59" s="66"/>
      <c r="BT59" s="66"/>
      <c r="BU59" s="66"/>
      <c r="BV59" s="66"/>
      <c r="BW59" s="66"/>
      <c r="BX59" s="66"/>
      <c r="BY59" s="66"/>
      <c r="BZ59" s="67"/>
    </row>
    <row r="60" spans="1:78" ht="13.5" customHeight="1" x14ac:dyDescent="0.15">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65"/>
      <c r="BM60" s="66"/>
      <c r="BN60" s="66"/>
      <c r="BO60" s="66"/>
      <c r="BP60" s="66"/>
      <c r="BQ60" s="66"/>
      <c r="BR60" s="66"/>
      <c r="BS60" s="66"/>
      <c r="BT60" s="66"/>
      <c r="BU60" s="66"/>
      <c r="BV60" s="66"/>
      <c r="BW60" s="66"/>
      <c r="BX60" s="66"/>
      <c r="BY60" s="66"/>
      <c r="BZ60" s="67"/>
    </row>
    <row r="61" spans="1:78" ht="13.5" customHeight="1" x14ac:dyDescent="0.15">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65"/>
      <c r="BM61" s="66"/>
      <c r="BN61" s="66"/>
      <c r="BO61" s="66"/>
      <c r="BP61" s="66"/>
      <c r="BQ61" s="66"/>
      <c r="BR61" s="66"/>
      <c r="BS61" s="66"/>
      <c r="BT61" s="66"/>
      <c r="BU61" s="66"/>
      <c r="BV61" s="66"/>
      <c r="BW61" s="66"/>
      <c r="BX61" s="66"/>
      <c r="BY61" s="66"/>
      <c r="BZ61" s="67"/>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65"/>
      <c r="BM62" s="66"/>
      <c r="BN62" s="66"/>
      <c r="BO62" s="66"/>
      <c r="BP62" s="66"/>
      <c r="BQ62" s="66"/>
      <c r="BR62" s="66"/>
      <c r="BS62" s="66"/>
      <c r="BT62" s="66"/>
      <c r="BU62" s="66"/>
      <c r="BV62" s="66"/>
      <c r="BW62" s="66"/>
      <c r="BX62" s="66"/>
      <c r="BY62" s="66"/>
      <c r="BZ62" s="67"/>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65"/>
      <c r="BM63" s="66"/>
      <c r="BN63" s="66"/>
      <c r="BO63" s="66"/>
      <c r="BP63" s="66"/>
      <c r="BQ63" s="66"/>
      <c r="BR63" s="66"/>
      <c r="BS63" s="66"/>
      <c r="BT63" s="66"/>
      <c r="BU63" s="66"/>
      <c r="BV63" s="66"/>
      <c r="BW63" s="66"/>
      <c r="BX63" s="66"/>
      <c r="BY63" s="66"/>
      <c r="BZ63" s="67"/>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45" t="s">
        <v>28</v>
      </c>
      <c r="BM64" s="46"/>
      <c r="BN64" s="46"/>
      <c r="BO64" s="46"/>
      <c r="BP64" s="46"/>
      <c r="BQ64" s="46"/>
      <c r="BR64" s="46"/>
      <c r="BS64" s="46"/>
      <c r="BT64" s="46"/>
      <c r="BU64" s="46"/>
      <c r="BV64" s="46"/>
      <c r="BW64" s="46"/>
      <c r="BX64" s="46"/>
      <c r="BY64" s="46"/>
      <c r="BZ64" s="47"/>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48"/>
      <c r="BM65" s="49"/>
      <c r="BN65" s="49"/>
      <c r="BO65" s="49"/>
      <c r="BP65" s="49"/>
      <c r="BQ65" s="49"/>
      <c r="BR65" s="49"/>
      <c r="BS65" s="49"/>
      <c r="BT65" s="49"/>
      <c r="BU65" s="49"/>
      <c r="BV65" s="49"/>
      <c r="BW65" s="49"/>
      <c r="BX65" s="49"/>
      <c r="BY65" s="49"/>
      <c r="BZ65" s="50"/>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51" t="s">
        <v>113</v>
      </c>
      <c r="BM66" s="52"/>
      <c r="BN66" s="52"/>
      <c r="BO66" s="52"/>
      <c r="BP66" s="52"/>
      <c r="BQ66" s="52"/>
      <c r="BR66" s="52"/>
      <c r="BS66" s="52"/>
      <c r="BT66" s="52"/>
      <c r="BU66" s="52"/>
      <c r="BV66" s="52"/>
      <c r="BW66" s="52"/>
      <c r="BX66" s="52"/>
      <c r="BY66" s="52"/>
      <c r="BZ66" s="53"/>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51"/>
      <c r="BM67" s="52"/>
      <c r="BN67" s="52"/>
      <c r="BO67" s="52"/>
      <c r="BP67" s="52"/>
      <c r="BQ67" s="52"/>
      <c r="BR67" s="52"/>
      <c r="BS67" s="52"/>
      <c r="BT67" s="52"/>
      <c r="BU67" s="52"/>
      <c r="BV67" s="52"/>
      <c r="BW67" s="52"/>
      <c r="BX67" s="52"/>
      <c r="BY67" s="52"/>
      <c r="BZ67" s="53"/>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51"/>
      <c r="BM68" s="52"/>
      <c r="BN68" s="52"/>
      <c r="BO68" s="52"/>
      <c r="BP68" s="52"/>
      <c r="BQ68" s="52"/>
      <c r="BR68" s="52"/>
      <c r="BS68" s="52"/>
      <c r="BT68" s="52"/>
      <c r="BU68" s="52"/>
      <c r="BV68" s="52"/>
      <c r="BW68" s="52"/>
      <c r="BX68" s="52"/>
      <c r="BY68" s="52"/>
      <c r="BZ68" s="53"/>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51"/>
      <c r="BM69" s="52"/>
      <c r="BN69" s="52"/>
      <c r="BO69" s="52"/>
      <c r="BP69" s="52"/>
      <c r="BQ69" s="52"/>
      <c r="BR69" s="52"/>
      <c r="BS69" s="52"/>
      <c r="BT69" s="52"/>
      <c r="BU69" s="52"/>
      <c r="BV69" s="52"/>
      <c r="BW69" s="52"/>
      <c r="BX69" s="52"/>
      <c r="BY69" s="52"/>
      <c r="BZ69" s="53"/>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51"/>
      <c r="BM70" s="52"/>
      <c r="BN70" s="52"/>
      <c r="BO70" s="52"/>
      <c r="BP70" s="52"/>
      <c r="BQ70" s="52"/>
      <c r="BR70" s="52"/>
      <c r="BS70" s="52"/>
      <c r="BT70" s="52"/>
      <c r="BU70" s="52"/>
      <c r="BV70" s="52"/>
      <c r="BW70" s="52"/>
      <c r="BX70" s="52"/>
      <c r="BY70" s="52"/>
      <c r="BZ70" s="53"/>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51"/>
      <c r="BM71" s="52"/>
      <c r="BN71" s="52"/>
      <c r="BO71" s="52"/>
      <c r="BP71" s="52"/>
      <c r="BQ71" s="52"/>
      <c r="BR71" s="52"/>
      <c r="BS71" s="52"/>
      <c r="BT71" s="52"/>
      <c r="BU71" s="52"/>
      <c r="BV71" s="52"/>
      <c r="BW71" s="52"/>
      <c r="BX71" s="52"/>
      <c r="BY71" s="52"/>
      <c r="BZ71" s="53"/>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51"/>
      <c r="BM72" s="52"/>
      <c r="BN72" s="52"/>
      <c r="BO72" s="52"/>
      <c r="BP72" s="52"/>
      <c r="BQ72" s="52"/>
      <c r="BR72" s="52"/>
      <c r="BS72" s="52"/>
      <c r="BT72" s="52"/>
      <c r="BU72" s="52"/>
      <c r="BV72" s="52"/>
      <c r="BW72" s="52"/>
      <c r="BX72" s="52"/>
      <c r="BY72" s="52"/>
      <c r="BZ72" s="53"/>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51"/>
      <c r="BM73" s="52"/>
      <c r="BN73" s="52"/>
      <c r="BO73" s="52"/>
      <c r="BP73" s="52"/>
      <c r="BQ73" s="52"/>
      <c r="BR73" s="52"/>
      <c r="BS73" s="52"/>
      <c r="BT73" s="52"/>
      <c r="BU73" s="52"/>
      <c r="BV73" s="52"/>
      <c r="BW73" s="52"/>
      <c r="BX73" s="52"/>
      <c r="BY73" s="52"/>
      <c r="BZ73" s="53"/>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51"/>
      <c r="BM74" s="52"/>
      <c r="BN74" s="52"/>
      <c r="BO74" s="52"/>
      <c r="BP74" s="52"/>
      <c r="BQ74" s="52"/>
      <c r="BR74" s="52"/>
      <c r="BS74" s="52"/>
      <c r="BT74" s="52"/>
      <c r="BU74" s="52"/>
      <c r="BV74" s="52"/>
      <c r="BW74" s="52"/>
      <c r="BX74" s="52"/>
      <c r="BY74" s="52"/>
      <c r="BZ74" s="53"/>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51"/>
      <c r="BM75" s="52"/>
      <c r="BN75" s="52"/>
      <c r="BO75" s="52"/>
      <c r="BP75" s="52"/>
      <c r="BQ75" s="52"/>
      <c r="BR75" s="52"/>
      <c r="BS75" s="52"/>
      <c r="BT75" s="52"/>
      <c r="BU75" s="52"/>
      <c r="BV75" s="52"/>
      <c r="BW75" s="52"/>
      <c r="BX75" s="52"/>
      <c r="BY75" s="52"/>
      <c r="BZ75" s="53"/>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51"/>
      <c r="BM76" s="52"/>
      <c r="BN76" s="52"/>
      <c r="BO76" s="52"/>
      <c r="BP76" s="52"/>
      <c r="BQ76" s="52"/>
      <c r="BR76" s="52"/>
      <c r="BS76" s="52"/>
      <c r="BT76" s="52"/>
      <c r="BU76" s="52"/>
      <c r="BV76" s="52"/>
      <c r="BW76" s="52"/>
      <c r="BX76" s="52"/>
      <c r="BY76" s="52"/>
      <c r="BZ76" s="53"/>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51"/>
      <c r="BM77" s="52"/>
      <c r="BN77" s="52"/>
      <c r="BO77" s="52"/>
      <c r="BP77" s="52"/>
      <c r="BQ77" s="52"/>
      <c r="BR77" s="52"/>
      <c r="BS77" s="52"/>
      <c r="BT77" s="52"/>
      <c r="BU77" s="52"/>
      <c r="BV77" s="52"/>
      <c r="BW77" s="52"/>
      <c r="BX77" s="52"/>
      <c r="BY77" s="52"/>
      <c r="BZ77" s="53"/>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51"/>
      <c r="BM78" s="52"/>
      <c r="BN78" s="52"/>
      <c r="BO78" s="52"/>
      <c r="BP78" s="52"/>
      <c r="BQ78" s="52"/>
      <c r="BR78" s="52"/>
      <c r="BS78" s="52"/>
      <c r="BT78" s="52"/>
      <c r="BU78" s="52"/>
      <c r="BV78" s="52"/>
      <c r="BW78" s="52"/>
      <c r="BX78" s="52"/>
      <c r="BY78" s="52"/>
      <c r="BZ78" s="53"/>
    </row>
    <row r="79" spans="1:78" ht="13.5" customHeight="1" x14ac:dyDescent="0.15">
      <c r="A79" s="2"/>
      <c r="B79" s="17"/>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4"/>
      <c r="BJ79" s="18"/>
      <c r="BK79" s="2"/>
      <c r="BL79" s="51"/>
      <c r="BM79" s="52"/>
      <c r="BN79" s="52"/>
      <c r="BO79" s="52"/>
      <c r="BP79" s="52"/>
      <c r="BQ79" s="52"/>
      <c r="BR79" s="52"/>
      <c r="BS79" s="52"/>
      <c r="BT79" s="52"/>
      <c r="BU79" s="52"/>
      <c r="BV79" s="52"/>
      <c r="BW79" s="52"/>
      <c r="BX79" s="52"/>
      <c r="BY79" s="52"/>
      <c r="BZ79" s="53"/>
    </row>
    <row r="80" spans="1:78" ht="13.5" customHeight="1" x14ac:dyDescent="0.15">
      <c r="A80" s="2"/>
      <c r="B80" s="17"/>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4"/>
      <c r="BJ80" s="18"/>
      <c r="BK80" s="2"/>
      <c r="BL80" s="51"/>
      <c r="BM80" s="52"/>
      <c r="BN80" s="52"/>
      <c r="BO80" s="52"/>
      <c r="BP80" s="52"/>
      <c r="BQ80" s="52"/>
      <c r="BR80" s="52"/>
      <c r="BS80" s="52"/>
      <c r="BT80" s="52"/>
      <c r="BU80" s="52"/>
      <c r="BV80" s="52"/>
      <c r="BW80" s="52"/>
      <c r="BX80" s="52"/>
      <c r="BY80" s="52"/>
      <c r="BZ80" s="53"/>
    </row>
    <row r="81" spans="1:78" ht="13.5" customHeight="1" x14ac:dyDescent="0.15">
      <c r="A81" s="2"/>
      <c r="B81" s="17"/>
      <c r="C81" s="25"/>
      <c r="D81" s="25"/>
      <c r="E81" s="25"/>
      <c r="F81" s="25"/>
      <c r="G81" s="25"/>
      <c r="H81" s="25"/>
      <c r="I81" s="25"/>
      <c r="J81" s="25"/>
      <c r="K81" s="25"/>
      <c r="L81" s="25"/>
      <c r="M81" s="25"/>
      <c r="N81" s="25"/>
      <c r="O81" s="25"/>
      <c r="P81" s="25"/>
      <c r="Q81" s="25"/>
      <c r="R81" s="25"/>
      <c r="S81" s="25"/>
      <c r="T81" s="25"/>
      <c r="U81" s="4"/>
      <c r="V81" s="4"/>
      <c r="W81" s="25"/>
      <c r="X81" s="25"/>
      <c r="Y81" s="25"/>
      <c r="Z81" s="25"/>
      <c r="AA81" s="25"/>
      <c r="AB81" s="25"/>
      <c r="AC81" s="25"/>
      <c r="AD81" s="25"/>
      <c r="AE81" s="25"/>
      <c r="AF81" s="25"/>
      <c r="AG81" s="25"/>
      <c r="AH81" s="25"/>
      <c r="AI81" s="25"/>
      <c r="AJ81" s="25"/>
      <c r="AK81" s="25"/>
      <c r="AL81" s="25"/>
      <c r="AM81" s="25"/>
      <c r="AN81" s="25"/>
      <c r="AO81" s="4"/>
      <c r="AP81" s="4"/>
      <c r="AQ81" s="25"/>
      <c r="AR81" s="25"/>
      <c r="AS81" s="25"/>
      <c r="AT81" s="25"/>
      <c r="AU81" s="25"/>
      <c r="AV81" s="25"/>
      <c r="AW81" s="25"/>
      <c r="AX81" s="25"/>
      <c r="AY81" s="25"/>
      <c r="AZ81" s="25"/>
      <c r="BA81" s="25"/>
      <c r="BB81" s="25"/>
      <c r="BC81" s="25"/>
      <c r="BD81" s="25"/>
      <c r="BE81" s="25"/>
      <c r="BF81" s="25"/>
      <c r="BG81" s="25"/>
      <c r="BH81" s="25"/>
      <c r="BI81" s="4"/>
      <c r="BJ81" s="18"/>
      <c r="BK81" s="2"/>
      <c r="BL81" s="51"/>
      <c r="BM81" s="52"/>
      <c r="BN81" s="52"/>
      <c r="BO81" s="52"/>
      <c r="BP81" s="52"/>
      <c r="BQ81" s="52"/>
      <c r="BR81" s="52"/>
      <c r="BS81" s="52"/>
      <c r="BT81" s="52"/>
      <c r="BU81" s="52"/>
      <c r="BV81" s="52"/>
      <c r="BW81" s="52"/>
      <c r="BX81" s="52"/>
      <c r="BY81" s="52"/>
      <c r="BZ81" s="53"/>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4"/>
      <c r="BM82" s="55"/>
      <c r="BN82" s="55"/>
      <c r="BO82" s="55"/>
      <c r="BP82" s="55"/>
      <c r="BQ82" s="55"/>
      <c r="BR82" s="55"/>
      <c r="BS82" s="55"/>
      <c r="BT82" s="55"/>
      <c r="BU82" s="55"/>
      <c r="BV82" s="55"/>
      <c r="BW82" s="55"/>
      <c r="BX82" s="55"/>
      <c r="BY82" s="55"/>
      <c r="BZ82" s="56"/>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【110.27】</v>
      </c>
      <c r="F85" s="27" t="str">
        <f>データ!AS6</f>
        <v>【1.15】</v>
      </c>
      <c r="G85" s="27" t="str">
        <f>データ!BD6</f>
        <v>【260.31】</v>
      </c>
      <c r="H85" s="27" t="str">
        <f>データ!BO6</f>
        <v>【275.67】</v>
      </c>
      <c r="I85" s="27" t="str">
        <f>データ!BZ6</f>
        <v>【100.05】</v>
      </c>
      <c r="J85" s="27" t="str">
        <f>データ!CK6</f>
        <v>【166.40】</v>
      </c>
      <c r="K85" s="27" t="str">
        <f>データ!CV6</f>
        <v>【60.69】</v>
      </c>
      <c r="L85" s="27" t="str">
        <f>データ!DG6</f>
        <v>【89.82】</v>
      </c>
      <c r="M85" s="27" t="str">
        <f>データ!DR6</f>
        <v>【50.19】</v>
      </c>
      <c r="N85" s="27" t="str">
        <f>データ!EC6</f>
        <v>【20.63】</v>
      </c>
      <c r="O85" s="27" t="str">
        <f>データ!EN6</f>
        <v>【0.69】</v>
      </c>
    </row>
  </sheetData>
  <sheetProtection algorithmName="SHA-512" hashValue="/mTZnCrD37F8ptciEF1z0cks/tlvEmUJyYFaCEZdTK/XWOr4WhVIh0bLHErPHXI9rUdjk/9H5W7H15y0U3UINw==" saltValue="qUu4r7H6Ravlgl6pVYfCnQ=="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1"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3"/>
  <sheetViews>
    <sheetView showGridLines="0" workbookViewId="0"/>
  </sheetViews>
  <sheetFormatPr defaultRowHeight="13.5" x14ac:dyDescent="0.15"/>
  <cols>
    <col min="2" max="144" width="11.875" customWidth="1"/>
  </cols>
  <sheetData>
    <row r="1" spans="1:144" x14ac:dyDescent="0.15">
      <c r="A1" t="s">
        <v>41</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42</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43</v>
      </c>
      <c r="B3" s="30" t="s">
        <v>44</v>
      </c>
      <c r="C3" s="30" t="s">
        <v>45</v>
      </c>
      <c r="D3" s="30" t="s">
        <v>46</v>
      </c>
      <c r="E3" s="30" t="s">
        <v>47</v>
      </c>
      <c r="F3" s="30" t="s">
        <v>48</v>
      </c>
      <c r="G3" s="30" t="s">
        <v>49</v>
      </c>
      <c r="H3" s="91" t="s">
        <v>50</v>
      </c>
      <c r="I3" s="92"/>
      <c r="J3" s="92"/>
      <c r="K3" s="92"/>
      <c r="L3" s="92"/>
      <c r="M3" s="92"/>
      <c r="N3" s="92"/>
      <c r="O3" s="92"/>
      <c r="P3" s="92"/>
      <c r="Q3" s="92"/>
      <c r="R3" s="92"/>
      <c r="S3" s="92"/>
      <c r="T3" s="92"/>
      <c r="U3" s="92"/>
      <c r="V3" s="92"/>
      <c r="W3" s="93"/>
      <c r="X3" s="97" t="s">
        <v>51</v>
      </c>
      <c r="Y3" s="90"/>
      <c r="Z3" s="90"/>
      <c r="AA3" s="90"/>
      <c r="AB3" s="90"/>
      <c r="AC3" s="90"/>
      <c r="AD3" s="90"/>
      <c r="AE3" s="90"/>
      <c r="AF3" s="90"/>
      <c r="AG3" s="90"/>
      <c r="AH3" s="90"/>
      <c r="AI3" s="90"/>
      <c r="AJ3" s="90"/>
      <c r="AK3" s="90"/>
      <c r="AL3" s="90"/>
      <c r="AM3" s="90"/>
      <c r="AN3" s="90"/>
      <c r="AO3" s="90"/>
      <c r="AP3" s="90"/>
      <c r="AQ3" s="90"/>
      <c r="AR3" s="90"/>
      <c r="AS3" s="90"/>
      <c r="AT3" s="90"/>
      <c r="AU3" s="90"/>
      <c r="AV3" s="90"/>
      <c r="AW3" s="90"/>
      <c r="AX3" s="90"/>
      <c r="AY3" s="90"/>
      <c r="AZ3" s="90"/>
      <c r="BA3" s="90"/>
      <c r="BB3" s="90"/>
      <c r="BC3" s="90"/>
      <c r="BD3" s="90"/>
      <c r="BE3" s="90"/>
      <c r="BF3" s="90"/>
      <c r="BG3" s="90"/>
      <c r="BH3" s="90"/>
      <c r="BI3" s="90"/>
      <c r="BJ3" s="90"/>
      <c r="BK3" s="90"/>
      <c r="BL3" s="90"/>
      <c r="BM3" s="90"/>
      <c r="BN3" s="90"/>
      <c r="BO3" s="90"/>
      <c r="BP3" s="90"/>
      <c r="BQ3" s="90"/>
      <c r="BR3" s="90"/>
      <c r="BS3" s="90"/>
      <c r="BT3" s="90"/>
      <c r="BU3" s="90"/>
      <c r="BV3" s="90"/>
      <c r="BW3" s="90"/>
      <c r="BX3" s="90"/>
      <c r="BY3" s="90"/>
      <c r="BZ3" s="90"/>
      <c r="CA3" s="90"/>
      <c r="CB3" s="90"/>
      <c r="CC3" s="90"/>
      <c r="CD3" s="90"/>
      <c r="CE3" s="90"/>
      <c r="CF3" s="90"/>
      <c r="CG3" s="90"/>
      <c r="CH3" s="90"/>
      <c r="CI3" s="90"/>
      <c r="CJ3" s="90"/>
      <c r="CK3" s="90"/>
      <c r="CL3" s="90"/>
      <c r="CM3" s="90"/>
      <c r="CN3" s="90"/>
      <c r="CO3" s="90"/>
      <c r="CP3" s="90"/>
      <c r="CQ3" s="90"/>
      <c r="CR3" s="90"/>
      <c r="CS3" s="90"/>
      <c r="CT3" s="90"/>
      <c r="CU3" s="90"/>
      <c r="CV3" s="90"/>
      <c r="CW3" s="90"/>
      <c r="CX3" s="90"/>
      <c r="CY3" s="90"/>
      <c r="CZ3" s="90"/>
      <c r="DA3" s="90"/>
      <c r="DB3" s="90"/>
      <c r="DC3" s="90"/>
      <c r="DD3" s="90"/>
      <c r="DE3" s="90"/>
      <c r="DF3" s="90"/>
      <c r="DG3" s="90"/>
      <c r="DH3" s="90" t="s">
        <v>52</v>
      </c>
      <c r="DI3" s="90"/>
      <c r="DJ3" s="90"/>
      <c r="DK3" s="90"/>
      <c r="DL3" s="90"/>
      <c r="DM3" s="90"/>
      <c r="DN3" s="90"/>
      <c r="DO3" s="90"/>
      <c r="DP3" s="90"/>
      <c r="DQ3" s="90"/>
      <c r="DR3" s="90"/>
      <c r="DS3" s="90"/>
      <c r="DT3" s="90"/>
      <c r="DU3" s="90"/>
      <c r="DV3" s="90"/>
      <c r="DW3" s="90"/>
      <c r="DX3" s="90"/>
      <c r="DY3" s="90"/>
      <c r="DZ3" s="90"/>
      <c r="EA3" s="90"/>
      <c r="EB3" s="90"/>
      <c r="EC3" s="90"/>
      <c r="ED3" s="90"/>
      <c r="EE3" s="90"/>
      <c r="EF3" s="90"/>
      <c r="EG3" s="90"/>
      <c r="EH3" s="90"/>
      <c r="EI3" s="90"/>
      <c r="EJ3" s="90"/>
      <c r="EK3" s="90"/>
      <c r="EL3" s="90"/>
      <c r="EM3" s="90"/>
      <c r="EN3" s="90"/>
    </row>
    <row r="4" spans="1:144" x14ac:dyDescent="0.15">
      <c r="A4" s="29" t="s">
        <v>53</v>
      </c>
      <c r="B4" s="31"/>
      <c r="C4" s="31"/>
      <c r="D4" s="31"/>
      <c r="E4" s="31"/>
      <c r="F4" s="31"/>
      <c r="G4" s="31"/>
      <c r="H4" s="94"/>
      <c r="I4" s="95"/>
      <c r="J4" s="95"/>
      <c r="K4" s="95"/>
      <c r="L4" s="95"/>
      <c r="M4" s="95"/>
      <c r="N4" s="95"/>
      <c r="O4" s="95"/>
      <c r="P4" s="95"/>
      <c r="Q4" s="95"/>
      <c r="R4" s="95"/>
      <c r="S4" s="95"/>
      <c r="T4" s="95"/>
      <c r="U4" s="95"/>
      <c r="V4" s="95"/>
      <c r="W4" s="96"/>
      <c r="X4" s="90" t="s">
        <v>54</v>
      </c>
      <c r="Y4" s="90"/>
      <c r="Z4" s="90"/>
      <c r="AA4" s="90"/>
      <c r="AB4" s="90"/>
      <c r="AC4" s="90"/>
      <c r="AD4" s="90"/>
      <c r="AE4" s="90"/>
      <c r="AF4" s="90"/>
      <c r="AG4" s="90"/>
      <c r="AH4" s="90"/>
      <c r="AI4" s="90" t="s">
        <v>55</v>
      </c>
      <c r="AJ4" s="90"/>
      <c r="AK4" s="90"/>
      <c r="AL4" s="90"/>
      <c r="AM4" s="90"/>
      <c r="AN4" s="90"/>
      <c r="AO4" s="90"/>
      <c r="AP4" s="90"/>
      <c r="AQ4" s="90"/>
      <c r="AR4" s="90"/>
      <c r="AS4" s="90"/>
      <c r="AT4" s="90" t="s">
        <v>56</v>
      </c>
      <c r="AU4" s="90"/>
      <c r="AV4" s="90"/>
      <c r="AW4" s="90"/>
      <c r="AX4" s="90"/>
      <c r="AY4" s="90"/>
      <c r="AZ4" s="90"/>
      <c r="BA4" s="90"/>
      <c r="BB4" s="90"/>
      <c r="BC4" s="90"/>
      <c r="BD4" s="90"/>
      <c r="BE4" s="90" t="s">
        <v>57</v>
      </c>
      <c r="BF4" s="90"/>
      <c r="BG4" s="90"/>
      <c r="BH4" s="90"/>
      <c r="BI4" s="90"/>
      <c r="BJ4" s="90"/>
      <c r="BK4" s="90"/>
      <c r="BL4" s="90"/>
      <c r="BM4" s="90"/>
      <c r="BN4" s="90"/>
      <c r="BO4" s="90"/>
      <c r="BP4" s="90" t="s">
        <v>58</v>
      </c>
      <c r="BQ4" s="90"/>
      <c r="BR4" s="90"/>
      <c r="BS4" s="90"/>
      <c r="BT4" s="90"/>
      <c r="BU4" s="90"/>
      <c r="BV4" s="90"/>
      <c r="BW4" s="90"/>
      <c r="BX4" s="90"/>
      <c r="BY4" s="90"/>
      <c r="BZ4" s="90"/>
      <c r="CA4" s="90" t="s">
        <v>59</v>
      </c>
      <c r="CB4" s="90"/>
      <c r="CC4" s="90"/>
      <c r="CD4" s="90"/>
      <c r="CE4" s="90"/>
      <c r="CF4" s="90"/>
      <c r="CG4" s="90"/>
      <c r="CH4" s="90"/>
      <c r="CI4" s="90"/>
      <c r="CJ4" s="90"/>
      <c r="CK4" s="90"/>
      <c r="CL4" s="90" t="s">
        <v>60</v>
      </c>
      <c r="CM4" s="90"/>
      <c r="CN4" s="90"/>
      <c r="CO4" s="90"/>
      <c r="CP4" s="90"/>
      <c r="CQ4" s="90"/>
      <c r="CR4" s="90"/>
      <c r="CS4" s="90"/>
      <c r="CT4" s="90"/>
      <c r="CU4" s="90"/>
      <c r="CV4" s="90"/>
      <c r="CW4" s="90" t="s">
        <v>61</v>
      </c>
      <c r="CX4" s="90"/>
      <c r="CY4" s="90"/>
      <c r="CZ4" s="90"/>
      <c r="DA4" s="90"/>
      <c r="DB4" s="90"/>
      <c r="DC4" s="90"/>
      <c r="DD4" s="90"/>
      <c r="DE4" s="90"/>
      <c r="DF4" s="90"/>
      <c r="DG4" s="90"/>
      <c r="DH4" s="90" t="s">
        <v>62</v>
      </c>
      <c r="DI4" s="90"/>
      <c r="DJ4" s="90"/>
      <c r="DK4" s="90"/>
      <c r="DL4" s="90"/>
      <c r="DM4" s="90"/>
      <c r="DN4" s="90"/>
      <c r="DO4" s="90"/>
      <c r="DP4" s="90"/>
      <c r="DQ4" s="90"/>
      <c r="DR4" s="90"/>
      <c r="DS4" s="90" t="s">
        <v>63</v>
      </c>
      <c r="DT4" s="90"/>
      <c r="DU4" s="90"/>
      <c r="DV4" s="90"/>
      <c r="DW4" s="90"/>
      <c r="DX4" s="90"/>
      <c r="DY4" s="90"/>
      <c r="DZ4" s="90"/>
      <c r="EA4" s="90"/>
      <c r="EB4" s="90"/>
      <c r="EC4" s="90"/>
      <c r="ED4" s="90" t="s">
        <v>64</v>
      </c>
      <c r="EE4" s="90"/>
      <c r="EF4" s="90"/>
      <c r="EG4" s="90"/>
      <c r="EH4" s="90"/>
      <c r="EI4" s="90"/>
      <c r="EJ4" s="90"/>
      <c r="EK4" s="90"/>
      <c r="EL4" s="90"/>
      <c r="EM4" s="90"/>
      <c r="EN4" s="90"/>
    </row>
    <row r="5" spans="1:144" x14ac:dyDescent="0.15">
      <c r="A5" s="29" t="s">
        <v>65</v>
      </c>
      <c r="B5" s="32"/>
      <c r="C5" s="32"/>
      <c r="D5" s="32"/>
      <c r="E5" s="32"/>
      <c r="F5" s="32"/>
      <c r="G5" s="32"/>
      <c r="H5" s="33" t="s">
        <v>66</v>
      </c>
      <c r="I5" s="33" t="s">
        <v>67</v>
      </c>
      <c r="J5" s="33" t="s">
        <v>68</v>
      </c>
      <c r="K5" s="33" t="s">
        <v>69</v>
      </c>
      <c r="L5" s="33" t="s">
        <v>70</v>
      </c>
      <c r="M5" s="33" t="s">
        <v>5</v>
      </c>
      <c r="N5" s="33" t="s">
        <v>71</v>
      </c>
      <c r="O5" s="33" t="s">
        <v>72</v>
      </c>
      <c r="P5" s="33" t="s">
        <v>73</v>
      </c>
      <c r="Q5" s="33" t="s">
        <v>74</v>
      </c>
      <c r="R5" s="33" t="s">
        <v>75</v>
      </c>
      <c r="S5" s="33" t="s">
        <v>76</v>
      </c>
      <c r="T5" s="33" t="s">
        <v>77</v>
      </c>
      <c r="U5" s="33" t="s">
        <v>78</v>
      </c>
      <c r="V5" s="33" t="s">
        <v>79</v>
      </c>
      <c r="W5" s="33" t="s">
        <v>80</v>
      </c>
      <c r="X5" s="33" t="s">
        <v>81</v>
      </c>
      <c r="Y5" s="33" t="s">
        <v>82</v>
      </c>
      <c r="Z5" s="33" t="s">
        <v>83</v>
      </c>
      <c r="AA5" s="33" t="s">
        <v>84</v>
      </c>
      <c r="AB5" s="33" t="s">
        <v>85</v>
      </c>
      <c r="AC5" s="33" t="s">
        <v>86</v>
      </c>
      <c r="AD5" s="33" t="s">
        <v>87</v>
      </c>
      <c r="AE5" s="33" t="s">
        <v>88</v>
      </c>
      <c r="AF5" s="33" t="s">
        <v>89</v>
      </c>
      <c r="AG5" s="33" t="s">
        <v>90</v>
      </c>
      <c r="AH5" s="33" t="s">
        <v>29</v>
      </c>
      <c r="AI5" s="33" t="s">
        <v>81</v>
      </c>
      <c r="AJ5" s="33" t="s">
        <v>82</v>
      </c>
      <c r="AK5" s="33" t="s">
        <v>83</v>
      </c>
      <c r="AL5" s="33" t="s">
        <v>84</v>
      </c>
      <c r="AM5" s="33" t="s">
        <v>85</v>
      </c>
      <c r="AN5" s="33" t="s">
        <v>86</v>
      </c>
      <c r="AO5" s="33" t="s">
        <v>87</v>
      </c>
      <c r="AP5" s="33" t="s">
        <v>88</v>
      </c>
      <c r="AQ5" s="33" t="s">
        <v>89</v>
      </c>
      <c r="AR5" s="33" t="s">
        <v>90</v>
      </c>
      <c r="AS5" s="33" t="s">
        <v>91</v>
      </c>
      <c r="AT5" s="33" t="s">
        <v>81</v>
      </c>
      <c r="AU5" s="33" t="s">
        <v>82</v>
      </c>
      <c r="AV5" s="33" t="s">
        <v>83</v>
      </c>
      <c r="AW5" s="33" t="s">
        <v>84</v>
      </c>
      <c r="AX5" s="33" t="s">
        <v>85</v>
      </c>
      <c r="AY5" s="33" t="s">
        <v>86</v>
      </c>
      <c r="AZ5" s="33" t="s">
        <v>87</v>
      </c>
      <c r="BA5" s="33" t="s">
        <v>88</v>
      </c>
      <c r="BB5" s="33" t="s">
        <v>89</v>
      </c>
      <c r="BC5" s="33" t="s">
        <v>90</v>
      </c>
      <c r="BD5" s="33" t="s">
        <v>91</v>
      </c>
      <c r="BE5" s="33" t="s">
        <v>81</v>
      </c>
      <c r="BF5" s="33" t="s">
        <v>82</v>
      </c>
      <c r="BG5" s="33" t="s">
        <v>83</v>
      </c>
      <c r="BH5" s="33" t="s">
        <v>84</v>
      </c>
      <c r="BI5" s="33" t="s">
        <v>85</v>
      </c>
      <c r="BJ5" s="33" t="s">
        <v>86</v>
      </c>
      <c r="BK5" s="33" t="s">
        <v>87</v>
      </c>
      <c r="BL5" s="33" t="s">
        <v>88</v>
      </c>
      <c r="BM5" s="33" t="s">
        <v>89</v>
      </c>
      <c r="BN5" s="33" t="s">
        <v>90</v>
      </c>
      <c r="BO5" s="33" t="s">
        <v>91</v>
      </c>
      <c r="BP5" s="33" t="s">
        <v>81</v>
      </c>
      <c r="BQ5" s="33" t="s">
        <v>82</v>
      </c>
      <c r="BR5" s="33" t="s">
        <v>83</v>
      </c>
      <c r="BS5" s="33" t="s">
        <v>84</v>
      </c>
      <c r="BT5" s="33" t="s">
        <v>85</v>
      </c>
      <c r="BU5" s="33" t="s">
        <v>86</v>
      </c>
      <c r="BV5" s="33" t="s">
        <v>87</v>
      </c>
      <c r="BW5" s="33" t="s">
        <v>88</v>
      </c>
      <c r="BX5" s="33" t="s">
        <v>89</v>
      </c>
      <c r="BY5" s="33" t="s">
        <v>90</v>
      </c>
      <c r="BZ5" s="33" t="s">
        <v>91</v>
      </c>
      <c r="CA5" s="33" t="s">
        <v>81</v>
      </c>
      <c r="CB5" s="33" t="s">
        <v>82</v>
      </c>
      <c r="CC5" s="33" t="s">
        <v>83</v>
      </c>
      <c r="CD5" s="33" t="s">
        <v>84</v>
      </c>
      <c r="CE5" s="33" t="s">
        <v>85</v>
      </c>
      <c r="CF5" s="33" t="s">
        <v>86</v>
      </c>
      <c r="CG5" s="33" t="s">
        <v>87</v>
      </c>
      <c r="CH5" s="33" t="s">
        <v>88</v>
      </c>
      <c r="CI5" s="33" t="s">
        <v>89</v>
      </c>
      <c r="CJ5" s="33" t="s">
        <v>90</v>
      </c>
      <c r="CK5" s="33" t="s">
        <v>91</v>
      </c>
      <c r="CL5" s="33" t="s">
        <v>81</v>
      </c>
      <c r="CM5" s="33" t="s">
        <v>82</v>
      </c>
      <c r="CN5" s="33" t="s">
        <v>83</v>
      </c>
      <c r="CO5" s="33" t="s">
        <v>84</v>
      </c>
      <c r="CP5" s="33" t="s">
        <v>85</v>
      </c>
      <c r="CQ5" s="33" t="s">
        <v>86</v>
      </c>
      <c r="CR5" s="33" t="s">
        <v>87</v>
      </c>
      <c r="CS5" s="33" t="s">
        <v>88</v>
      </c>
      <c r="CT5" s="33" t="s">
        <v>89</v>
      </c>
      <c r="CU5" s="33" t="s">
        <v>90</v>
      </c>
      <c r="CV5" s="33" t="s">
        <v>91</v>
      </c>
      <c r="CW5" s="33" t="s">
        <v>81</v>
      </c>
      <c r="CX5" s="33" t="s">
        <v>82</v>
      </c>
      <c r="CY5" s="33" t="s">
        <v>83</v>
      </c>
      <c r="CZ5" s="33" t="s">
        <v>84</v>
      </c>
      <c r="DA5" s="33" t="s">
        <v>85</v>
      </c>
      <c r="DB5" s="33" t="s">
        <v>86</v>
      </c>
      <c r="DC5" s="33" t="s">
        <v>87</v>
      </c>
      <c r="DD5" s="33" t="s">
        <v>88</v>
      </c>
      <c r="DE5" s="33" t="s">
        <v>89</v>
      </c>
      <c r="DF5" s="33" t="s">
        <v>90</v>
      </c>
      <c r="DG5" s="33" t="s">
        <v>91</v>
      </c>
      <c r="DH5" s="33" t="s">
        <v>81</v>
      </c>
      <c r="DI5" s="33" t="s">
        <v>82</v>
      </c>
      <c r="DJ5" s="33" t="s">
        <v>83</v>
      </c>
      <c r="DK5" s="33" t="s">
        <v>84</v>
      </c>
      <c r="DL5" s="33" t="s">
        <v>85</v>
      </c>
      <c r="DM5" s="33" t="s">
        <v>86</v>
      </c>
      <c r="DN5" s="33" t="s">
        <v>87</v>
      </c>
      <c r="DO5" s="33" t="s">
        <v>88</v>
      </c>
      <c r="DP5" s="33" t="s">
        <v>89</v>
      </c>
      <c r="DQ5" s="33" t="s">
        <v>90</v>
      </c>
      <c r="DR5" s="33" t="s">
        <v>91</v>
      </c>
      <c r="DS5" s="33" t="s">
        <v>81</v>
      </c>
      <c r="DT5" s="33" t="s">
        <v>82</v>
      </c>
      <c r="DU5" s="33" t="s">
        <v>83</v>
      </c>
      <c r="DV5" s="33" t="s">
        <v>84</v>
      </c>
      <c r="DW5" s="33" t="s">
        <v>85</v>
      </c>
      <c r="DX5" s="33" t="s">
        <v>86</v>
      </c>
      <c r="DY5" s="33" t="s">
        <v>87</v>
      </c>
      <c r="DZ5" s="33" t="s">
        <v>88</v>
      </c>
      <c r="EA5" s="33" t="s">
        <v>89</v>
      </c>
      <c r="EB5" s="33" t="s">
        <v>90</v>
      </c>
      <c r="EC5" s="33" t="s">
        <v>91</v>
      </c>
      <c r="ED5" s="33" t="s">
        <v>81</v>
      </c>
      <c r="EE5" s="33" t="s">
        <v>82</v>
      </c>
      <c r="EF5" s="33" t="s">
        <v>83</v>
      </c>
      <c r="EG5" s="33" t="s">
        <v>84</v>
      </c>
      <c r="EH5" s="33" t="s">
        <v>85</v>
      </c>
      <c r="EI5" s="33" t="s">
        <v>86</v>
      </c>
      <c r="EJ5" s="33" t="s">
        <v>87</v>
      </c>
      <c r="EK5" s="33" t="s">
        <v>88</v>
      </c>
      <c r="EL5" s="33" t="s">
        <v>89</v>
      </c>
      <c r="EM5" s="33" t="s">
        <v>90</v>
      </c>
      <c r="EN5" s="33" t="s">
        <v>91</v>
      </c>
    </row>
    <row r="6" spans="1:144" s="37" customFormat="1" x14ac:dyDescent="0.15">
      <c r="A6" s="29" t="s">
        <v>92</v>
      </c>
      <c r="B6" s="34">
        <f>B7</f>
        <v>2020</v>
      </c>
      <c r="C6" s="34">
        <f t="shared" ref="C6:W6" si="3">C7</f>
        <v>262056</v>
      </c>
      <c r="D6" s="34">
        <f t="shared" si="3"/>
        <v>46</v>
      </c>
      <c r="E6" s="34">
        <f t="shared" si="3"/>
        <v>1</v>
      </c>
      <c r="F6" s="34">
        <f t="shared" si="3"/>
        <v>0</v>
      </c>
      <c r="G6" s="34">
        <f t="shared" si="3"/>
        <v>1</v>
      </c>
      <c r="H6" s="34" t="str">
        <f t="shared" si="3"/>
        <v>京都府　宮津市</v>
      </c>
      <c r="I6" s="34" t="str">
        <f t="shared" si="3"/>
        <v>法適用</v>
      </c>
      <c r="J6" s="34" t="str">
        <f t="shared" si="3"/>
        <v>水道事業</v>
      </c>
      <c r="K6" s="34" t="str">
        <f t="shared" si="3"/>
        <v>末端給水事業</v>
      </c>
      <c r="L6" s="34" t="str">
        <f t="shared" si="3"/>
        <v>A6</v>
      </c>
      <c r="M6" s="34" t="str">
        <f t="shared" si="3"/>
        <v>非設置</v>
      </c>
      <c r="N6" s="35" t="str">
        <f t="shared" si="3"/>
        <v>-</v>
      </c>
      <c r="O6" s="35">
        <f t="shared" si="3"/>
        <v>38.31</v>
      </c>
      <c r="P6" s="35">
        <f t="shared" si="3"/>
        <v>99.87</v>
      </c>
      <c r="Q6" s="35">
        <f t="shared" si="3"/>
        <v>3853</v>
      </c>
      <c r="R6" s="35">
        <f t="shared" si="3"/>
        <v>17397</v>
      </c>
      <c r="S6" s="35">
        <f t="shared" si="3"/>
        <v>172.74</v>
      </c>
      <c r="T6" s="35">
        <f t="shared" si="3"/>
        <v>100.71</v>
      </c>
      <c r="U6" s="35">
        <f t="shared" si="3"/>
        <v>17191</v>
      </c>
      <c r="V6" s="35">
        <f t="shared" si="3"/>
        <v>16.73</v>
      </c>
      <c r="W6" s="35">
        <f t="shared" si="3"/>
        <v>1027.56</v>
      </c>
      <c r="X6" s="36">
        <f>IF(X7="",NA(),X7)</f>
        <v>110.4</v>
      </c>
      <c r="Y6" s="36">
        <f t="shared" ref="Y6:AG6" si="4">IF(Y7="",NA(),Y7)</f>
        <v>105.74</v>
      </c>
      <c r="Z6" s="36">
        <f t="shared" si="4"/>
        <v>99.34</v>
      </c>
      <c r="AA6" s="36">
        <f t="shared" si="4"/>
        <v>95.23</v>
      </c>
      <c r="AB6" s="36">
        <f t="shared" si="4"/>
        <v>112.19</v>
      </c>
      <c r="AC6" s="36">
        <f t="shared" si="4"/>
        <v>111.34</v>
      </c>
      <c r="AD6" s="36">
        <f t="shared" si="4"/>
        <v>110.02</v>
      </c>
      <c r="AE6" s="36">
        <f t="shared" si="4"/>
        <v>108.87</v>
      </c>
      <c r="AF6" s="36">
        <f t="shared" si="4"/>
        <v>108.61</v>
      </c>
      <c r="AG6" s="36">
        <f t="shared" si="4"/>
        <v>108.35</v>
      </c>
      <c r="AH6" s="35" t="str">
        <f>IF(AH7="","",IF(AH7="-","【-】","【"&amp;SUBSTITUTE(TEXT(AH7,"#,##0.00"),"-","△")&amp;"】"))</f>
        <v>【110.27】</v>
      </c>
      <c r="AI6" s="35">
        <f>IF(AI7="",NA(),AI7)</f>
        <v>0</v>
      </c>
      <c r="AJ6" s="35">
        <f t="shared" ref="AJ6:AR6" si="5">IF(AJ7="",NA(),AJ7)</f>
        <v>0</v>
      </c>
      <c r="AK6" s="35">
        <f t="shared" si="5"/>
        <v>0</v>
      </c>
      <c r="AL6" s="35">
        <f t="shared" si="5"/>
        <v>0</v>
      </c>
      <c r="AM6" s="35">
        <f t="shared" si="5"/>
        <v>0</v>
      </c>
      <c r="AN6" s="36">
        <f t="shared" si="5"/>
        <v>10.130000000000001</v>
      </c>
      <c r="AO6" s="36">
        <f t="shared" si="5"/>
        <v>7.31</v>
      </c>
      <c r="AP6" s="36">
        <f t="shared" si="5"/>
        <v>3.16</v>
      </c>
      <c r="AQ6" s="36">
        <f t="shared" si="5"/>
        <v>3.59</v>
      </c>
      <c r="AR6" s="36">
        <f t="shared" si="5"/>
        <v>3.98</v>
      </c>
      <c r="AS6" s="35" t="str">
        <f>IF(AS7="","",IF(AS7="-","【-】","【"&amp;SUBSTITUTE(TEXT(AS7,"#,##0.00"),"-","△")&amp;"】"))</f>
        <v>【1.15】</v>
      </c>
      <c r="AT6" s="36">
        <f>IF(AT7="",NA(),AT7)</f>
        <v>148.79</v>
      </c>
      <c r="AU6" s="36">
        <f t="shared" ref="AU6:BC6" si="6">IF(AU7="",NA(),AU7)</f>
        <v>156.5</v>
      </c>
      <c r="AV6" s="36">
        <f t="shared" si="6"/>
        <v>95.07</v>
      </c>
      <c r="AW6" s="36">
        <f t="shared" si="6"/>
        <v>88.57</v>
      </c>
      <c r="AX6" s="36">
        <f t="shared" si="6"/>
        <v>82.06</v>
      </c>
      <c r="AY6" s="36">
        <f t="shared" si="6"/>
        <v>388.67</v>
      </c>
      <c r="AZ6" s="36">
        <f t="shared" si="6"/>
        <v>355.27</v>
      </c>
      <c r="BA6" s="36">
        <f t="shared" si="6"/>
        <v>369.69</v>
      </c>
      <c r="BB6" s="36">
        <f t="shared" si="6"/>
        <v>379.08</v>
      </c>
      <c r="BC6" s="36">
        <f t="shared" si="6"/>
        <v>367.55</v>
      </c>
      <c r="BD6" s="35" t="str">
        <f>IF(BD7="","",IF(BD7="-","【-】","【"&amp;SUBSTITUTE(TEXT(BD7,"#,##0.00"),"-","△")&amp;"】"))</f>
        <v>【260.31】</v>
      </c>
      <c r="BE6" s="36">
        <f>IF(BE7="",NA(),BE7)</f>
        <v>710.5</v>
      </c>
      <c r="BF6" s="36">
        <f t="shared" ref="BF6:BN6" si="7">IF(BF7="",NA(),BF7)</f>
        <v>721.67</v>
      </c>
      <c r="BG6" s="36">
        <f t="shared" si="7"/>
        <v>999.19</v>
      </c>
      <c r="BH6" s="36">
        <f t="shared" si="7"/>
        <v>997.7</v>
      </c>
      <c r="BI6" s="36">
        <f t="shared" si="7"/>
        <v>944.4</v>
      </c>
      <c r="BJ6" s="36">
        <f t="shared" si="7"/>
        <v>422.5</v>
      </c>
      <c r="BK6" s="36">
        <f t="shared" si="7"/>
        <v>458.27</v>
      </c>
      <c r="BL6" s="36">
        <f t="shared" si="7"/>
        <v>402.99</v>
      </c>
      <c r="BM6" s="36">
        <f t="shared" si="7"/>
        <v>398.98</v>
      </c>
      <c r="BN6" s="36">
        <f t="shared" si="7"/>
        <v>418.68</v>
      </c>
      <c r="BO6" s="35" t="str">
        <f>IF(BO7="","",IF(BO7="-","【-】","【"&amp;SUBSTITUTE(TEXT(BO7,"#,##0.00"),"-","△")&amp;"】"))</f>
        <v>【275.67】</v>
      </c>
      <c r="BP6" s="36">
        <f>IF(BP7="",NA(),BP7)</f>
        <v>107.59</v>
      </c>
      <c r="BQ6" s="36">
        <f t="shared" ref="BQ6:BY6" si="8">IF(BQ7="",NA(),BQ7)</f>
        <v>103.03</v>
      </c>
      <c r="BR6" s="36">
        <f t="shared" si="8"/>
        <v>92.15</v>
      </c>
      <c r="BS6" s="36">
        <f t="shared" si="8"/>
        <v>79.95</v>
      </c>
      <c r="BT6" s="36">
        <f t="shared" si="8"/>
        <v>87.03</v>
      </c>
      <c r="BU6" s="36">
        <f t="shared" si="8"/>
        <v>101.64</v>
      </c>
      <c r="BV6" s="36">
        <f t="shared" si="8"/>
        <v>96.77</v>
      </c>
      <c r="BW6" s="36">
        <f t="shared" si="8"/>
        <v>98.66</v>
      </c>
      <c r="BX6" s="36">
        <f t="shared" si="8"/>
        <v>98.64</v>
      </c>
      <c r="BY6" s="36">
        <f t="shared" si="8"/>
        <v>94.78</v>
      </c>
      <c r="BZ6" s="35" t="str">
        <f>IF(BZ7="","",IF(BZ7="-","【-】","【"&amp;SUBSTITUTE(TEXT(BZ7,"#,##0.00"),"-","△")&amp;"】"))</f>
        <v>【100.05】</v>
      </c>
      <c r="CA6" s="36">
        <f>IF(CA7="",NA(),CA7)</f>
        <v>154.26</v>
      </c>
      <c r="CB6" s="36">
        <f t="shared" ref="CB6:CJ6" si="9">IF(CB7="",NA(),CB7)</f>
        <v>161.51</v>
      </c>
      <c r="CC6" s="36">
        <f t="shared" si="9"/>
        <v>183.27</v>
      </c>
      <c r="CD6" s="36">
        <f t="shared" si="9"/>
        <v>211.85</v>
      </c>
      <c r="CE6" s="36">
        <f t="shared" si="9"/>
        <v>209.25</v>
      </c>
      <c r="CF6" s="36">
        <f t="shared" si="9"/>
        <v>179.16</v>
      </c>
      <c r="CG6" s="36">
        <f t="shared" si="9"/>
        <v>187.18</v>
      </c>
      <c r="CH6" s="36">
        <f t="shared" si="9"/>
        <v>178.59</v>
      </c>
      <c r="CI6" s="36">
        <f t="shared" si="9"/>
        <v>178.92</v>
      </c>
      <c r="CJ6" s="36">
        <f t="shared" si="9"/>
        <v>181.3</v>
      </c>
      <c r="CK6" s="35" t="str">
        <f>IF(CK7="","",IF(CK7="-","【-】","【"&amp;SUBSTITUTE(TEXT(CK7,"#,##0.00"),"-","△")&amp;"】"))</f>
        <v>【166.40】</v>
      </c>
      <c r="CL6" s="36">
        <f>IF(CL7="",NA(),CL7)</f>
        <v>62.24</v>
      </c>
      <c r="CM6" s="36">
        <f t="shared" ref="CM6:CU6" si="10">IF(CM7="",NA(),CM7)</f>
        <v>64.58</v>
      </c>
      <c r="CN6" s="36">
        <f t="shared" si="10"/>
        <v>65.569999999999993</v>
      </c>
      <c r="CO6" s="36">
        <f t="shared" si="10"/>
        <v>63.59</v>
      </c>
      <c r="CP6" s="36">
        <f t="shared" si="10"/>
        <v>61.77</v>
      </c>
      <c r="CQ6" s="36">
        <f t="shared" si="10"/>
        <v>54.24</v>
      </c>
      <c r="CR6" s="36">
        <f t="shared" si="10"/>
        <v>55.88</v>
      </c>
      <c r="CS6" s="36">
        <f t="shared" si="10"/>
        <v>55.03</v>
      </c>
      <c r="CT6" s="36">
        <f t="shared" si="10"/>
        <v>55.14</v>
      </c>
      <c r="CU6" s="36">
        <f t="shared" si="10"/>
        <v>55.89</v>
      </c>
      <c r="CV6" s="35" t="str">
        <f>IF(CV7="","",IF(CV7="-","【-】","【"&amp;SUBSTITUTE(TEXT(CV7,"#,##0.00"),"-","△")&amp;"】"))</f>
        <v>【60.69】</v>
      </c>
      <c r="CW6" s="36">
        <f>IF(CW7="",NA(),CW7)</f>
        <v>90.12</v>
      </c>
      <c r="CX6" s="36">
        <f t="shared" ref="CX6:DF6" si="11">IF(CX7="",NA(),CX7)</f>
        <v>85.61</v>
      </c>
      <c r="CY6" s="36">
        <f t="shared" si="11"/>
        <v>81.7</v>
      </c>
      <c r="CZ6" s="36">
        <f t="shared" si="11"/>
        <v>83.41</v>
      </c>
      <c r="DA6" s="36">
        <f t="shared" si="11"/>
        <v>83.48</v>
      </c>
      <c r="DB6" s="36">
        <f t="shared" si="11"/>
        <v>81.680000000000007</v>
      </c>
      <c r="DC6" s="36">
        <f t="shared" si="11"/>
        <v>80.989999999999995</v>
      </c>
      <c r="DD6" s="36">
        <f t="shared" si="11"/>
        <v>81.900000000000006</v>
      </c>
      <c r="DE6" s="36">
        <f t="shared" si="11"/>
        <v>81.39</v>
      </c>
      <c r="DF6" s="36">
        <f t="shared" si="11"/>
        <v>81.27</v>
      </c>
      <c r="DG6" s="35" t="str">
        <f>IF(DG7="","",IF(DG7="-","【-】","【"&amp;SUBSTITUTE(TEXT(DG7,"#,##0.00"),"-","△")&amp;"】"))</f>
        <v>【89.82】</v>
      </c>
      <c r="DH6" s="36">
        <f>IF(DH7="",NA(),DH7)</f>
        <v>46.01</v>
      </c>
      <c r="DI6" s="36">
        <f t="shared" ref="DI6:DQ6" si="12">IF(DI7="",NA(),DI7)</f>
        <v>46.82</v>
      </c>
      <c r="DJ6" s="36">
        <f t="shared" si="12"/>
        <v>36.99</v>
      </c>
      <c r="DK6" s="36">
        <f t="shared" si="12"/>
        <v>38.590000000000003</v>
      </c>
      <c r="DL6" s="36">
        <f t="shared" si="12"/>
        <v>40.54</v>
      </c>
      <c r="DM6" s="36">
        <f t="shared" si="12"/>
        <v>48.14</v>
      </c>
      <c r="DN6" s="36">
        <f t="shared" si="12"/>
        <v>46.61</v>
      </c>
      <c r="DO6" s="36">
        <f t="shared" si="12"/>
        <v>48.87</v>
      </c>
      <c r="DP6" s="36">
        <f t="shared" si="12"/>
        <v>49.92</v>
      </c>
      <c r="DQ6" s="36">
        <f t="shared" si="12"/>
        <v>50.63</v>
      </c>
      <c r="DR6" s="35" t="str">
        <f>IF(DR7="","",IF(DR7="-","【-】","【"&amp;SUBSTITUTE(TEXT(DR7,"#,##0.00"),"-","△")&amp;"】"))</f>
        <v>【50.19】</v>
      </c>
      <c r="DS6" s="36">
        <f>IF(DS7="",NA(),DS7)</f>
        <v>18.77</v>
      </c>
      <c r="DT6" s="36">
        <f t="shared" ref="DT6:EB6" si="13">IF(DT7="",NA(),DT7)</f>
        <v>19.07</v>
      </c>
      <c r="DU6" s="36">
        <f t="shared" si="13"/>
        <v>12.26</v>
      </c>
      <c r="DV6" s="36">
        <f t="shared" si="13"/>
        <v>19.010000000000002</v>
      </c>
      <c r="DW6" s="36">
        <f t="shared" si="13"/>
        <v>20.190000000000001</v>
      </c>
      <c r="DX6" s="36">
        <f t="shared" si="13"/>
        <v>11.13</v>
      </c>
      <c r="DY6" s="36">
        <f t="shared" si="13"/>
        <v>10.84</v>
      </c>
      <c r="DZ6" s="36">
        <f t="shared" si="13"/>
        <v>14.85</v>
      </c>
      <c r="EA6" s="36">
        <f t="shared" si="13"/>
        <v>16.88</v>
      </c>
      <c r="EB6" s="36">
        <f t="shared" si="13"/>
        <v>18.28</v>
      </c>
      <c r="EC6" s="35" t="str">
        <f>IF(EC7="","",IF(EC7="-","【-】","【"&amp;SUBSTITUTE(TEXT(EC7,"#,##0.00"),"-","△")&amp;"】"))</f>
        <v>【20.63】</v>
      </c>
      <c r="ED6" s="36">
        <f>IF(ED7="",NA(),ED7)</f>
        <v>1.7</v>
      </c>
      <c r="EE6" s="36">
        <f t="shared" ref="EE6:EM6" si="14">IF(EE7="",NA(),EE7)</f>
        <v>1.1399999999999999</v>
      </c>
      <c r="EF6" s="36">
        <f t="shared" si="14"/>
        <v>0.2</v>
      </c>
      <c r="EG6" s="36">
        <f t="shared" si="14"/>
        <v>0.66</v>
      </c>
      <c r="EH6" s="36">
        <f t="shared" si="14"/>
        <v>0.95</v>
      </c>
      <c r="EI6" s="36">
        <f t="shared" si="14"/>
        <v>0.47</v>
      </c>
      <c r="EJ6" s="36">
        <f t="shared" si="14"/>
        <v>0.39</v>
      </c>
      <c r="EK6" s="36">
        <f t="shared" si="14"/>
        <v>0.5</v>
      </c>
      <c r="EL6" s="36">
        <f t="shared" si="14"/>
        <v>0.52</v>
      </c>
      <c r="EM6" s="36">
        <f t="shared" si="14"/>
        <v>0.53</v>
      </c>
      <c r="EN6" s="35" t="str">
        <f>IF(EN7="","",IF(EN7="-","【-】","【"&amp;SUBSTITUTE(TEXT(EN7,"#,##0.00"),"-","△")&amp;"】"))</f>
        <v>【0.69】</v>
      </c>
    </row>
    <row r="7" spans="1:144" s="37" customFormat="1" x14ac:dyDescent="0.15">
      <c r="A7" s="29"/>
      <c r="B7" s="38">
        <v>2020</v>
      </c>
      <c r="C7" s="38">
        <v>262056</v>
      </c>
      <c r="D7" s="38">
        <v>46</v>
      </c>
      <c r="E7" s="38">
        <v>1</v>
      </c>
      <c r="F7" s="38">
        <v>0</v>
      </c>
      <c r="G7" s="38">
        <v>1</v>
      </c>
      <c r="H7" s="38" t="s">
        <v>93</v>
      </c>
      <c r="I7" s="38" t="s">
        <v>94</v>
      </c>
      <c r="J7" s="38" t="s">
        <v>95</v>
      </c>
      <c r="K7" s="38" t="s">
        <v>96</v>
      </c>
      <c r="L7" s="38" t="s">
        <v>97</v>
      </c>
      <c r="M7" s="38" t="s">
        <v>98</v>
      </c>
      <c r="N7" s="39" t="s">
        <v>99</v>
      </c>
      <c r="O7" s="39">
        <v>38.31</v>
      </c>
      <c r="P7" s="39">
        <v>99.87</v>
      </c>
      <c r="Q7" s="39">
        <v>3853</v>
      </c>
      <c r="R7" s="39">
        <v>17397</v>
      </c>
      <c r="S7" s="39">
        <v>172.74</v>
      </c>
      <c r="T7" s="39">
        <v>100.71</v>
      </c>
      <c r="U7" s="39">
        <v>17191</v>
      </c>
      <c r="V7" s="39">
        <v>16.73</v>
      </c>
      <c r="W7" s="39">
        <v>1027.56</v>
      </c>
      <c r="X7" s="39">
        <v>110.4</v>
      </c>
      <c r="Y7" s="39">
        <v>105.74</v>
      </c>
      <c r="Z7" s="39">
        <v>99.34</v>
      </c>
      <c r="AA7" s="39">
        <v>95.23</v>
      </c>
      <c r="AB7" s="39">
        <v>112.19</v>
      </c>
      <c r="AC7" s="39">
        <v>111.34</v>
      </c>
      <c r="AD7" s="39">
        <v>110.02</v>
      </c>
      <c r="AE7" s="39">
        <v>108.87</v>
      </c>
      <c r="AF7" s="39">
        <v>108.61</v>
      </c>
      <c r="AG7" s="39">
        <v>108.35</v>
      </c>
      <c r="AH7" s="39">
        <v>110.27</v>
      </c>
      <c r="AI7" s="39">
        <v>0</v>
      </c>
      <c r="AJ7" s="39">
        <v>0</v>
      </c>
      <c r="AK7" s="39">
        <v>0</v>
      </c>
      <c r="AL7" s="39">
        <v>0</v>
      </c>
      <c r="AM7" s="39">
        <v>0</v>
      </c>
      <c r="AN7" s="39">
        <v>10.130000000000001</v>
      </c>
      <c r="AO7" s="39">
        <v>7.31</v>
      </c>
      <c r="AP7" s="39">
        <v>3.16</v>
      </c>
      <c r="AQ7" s="39">
        <v>3.59</v>
      </c>
      <c r="AR7" s="39">
        <v>3.98</v>
      </c>
      <c r="AS7" s="39">
        <v>1.1499999999999999</v>
      </c>
      <c r="AT7" s="39">
        <v>148.79</v>
      </c>
      <c r="AU7" s="39">
        <v>156.5</v>
      </c>
      <c r="AV7" s="39">
        <v>95.07</v>
      </c>
      <c r="AW7" s="39">
        <v>88.57</v>
      </c>
      <c r="AX7" s="39">
        <v>82.06</v>
      </c>
      <c r="AY7" s="39">
        <v>388.67</v>
      </c>
      <c r="AZ7" s="39">
        <v>355.27</v>
      </c>
      <c r="BA7" s="39">
        <v>369.69</v>
      </c>
      <c r="BB7" s="39">
        <v>379.08</v>
      </c>
      <c r="BC7" s="39">
        <v>367.55</v>
      </c>
      <c r="BD7" s="39">
        <v>260.31</v>
      </c>
      <c r="BE7" s="39">
        <v>710.5</v>
      </c>
      <c r="BF7" s="39">
        <v>721.67</v>
      </c>
      <c r="BG7" s="39">
        <v>999.19</v>
      </c>
      <c r="BH7" s="39">
        <v>997.7</v>
      </c>
      <c r="BI7" s="39">
        <v>944.4</v>
      </c>
      <c r="BJ7" s="39">
        <v>422.5</v>
      </c>
      <c r="BK7" s="39">
        <v>458.27</v>
      </c>
      <c r="BL7" s="39">
        <v>402.99</v>
      </c>
      <c r="BM7" s="39">
        <v>398.98</v>
      </c>
      <c r="BN7" s="39">
        <v>418.68</v>
      </c>
      <c r="BO7" s="39">
        <v>275.67</v>
      </c>
      <c r="BP7" s="39">
        <v>107.59</v>
      </c>
      <c r="BQ7" s="39">
        <v>103.03</v>
      </c>
      <c r="BR7" s="39">
        <v>92.15</v>
      </c>
      <c r="BS7" s="39">
        <v>79.95</v>
      </c>
      <c r="BT7" s="39">
        <v>87.03</v>
      </c>
      <c r="BU7" s="39">
        <v>101.64</v>
      </c>
      <c r="BV7" s="39">
        <v>96.77</v>
      </c>
      <c r="BW7" s="39">
        <v>98.66</v>
      </c>
      <c r="BX7" s="39">
        <v>98.64</v>
      </c>
      <c r="BY7" s="39">
        <v>94.78</v>
      </c>
      <c r="BZ7" s="39">
        <v>100.05</v>
      </c>
      <c r="CA7" s="39">
        <v>154.26</v>
      </c>
      <c r="CB7" s="39">
        <v>161.51</v>
      </c>
      <c r="CC7" s="39">
        <v>183.27</v>
      </c>
      <c r="CD7" s="39">
        <v>211.85</v>
      </c>
      <c r="CE7" s="39">
        <v>209.25</v>
      </c>
      <c r="CF7" s="39">
        <v>179.16</v>
      </c>
      <c r="CG7" s="39">
        <v>187.18</v>
      </c>
      <c r="CH7" s="39">
        <v>178.59</v>
      </c>
      <c r="CI7" s="39">
        <v>178.92</v>
      </c>
      <c r="CJ7" s="39">
        <v>181.3</v>
      </c>
      <c r="CK7" s="39">
        <v>166.4</v>
      </c>
      <c r="CL7" s="39">
        <v>62.24</v>
      </c>
      <c r="CM7" s="39">
        <v>64.58</v>
      </c>
      <c r="CN7" s="39">
        <v>65.569999999999993</v>
      </c>
      <c r="CO7" s="39">
        <v>63.59</v>
      </c>
      <c r="CP7" s="39">
        <v>61.77</v>
      </c>
      <c r="CQ7" s="39">
        <v>54.24</v>
      </c>
      <c r="CR7" s="39">
        <v>55.88</v>
      </c>
      <c r="CS7" s="39">
        <v>55.03</v>
      </c>
      <c r="CT7" s="39">
        <v>55.14</v>
      </c>
      <c r="CU7" s="39">
        <v>55.89</v>
      </c>
      <c r="CV7" s="39">
        <v>60.69</v>
      </c>
      <c r="CW7" s="39">
        <v>90.12</v>
      </c>
      <c r="CX7" s="39">
        <v>85.61</v>
      </c>
      <c r="CY7" s="39">
        <v>81.7</v>
      </c>
      <c r="CZ7" s="39">
        <v>83.41</v>
      </c>
      <c r="DA7" s="39">
        <v>83.48</v>
      </c>
      <c r="DB7" s="39">
        <v>81.680000000000007</v>
      </c>
      <c r="DC7" s="39">
        <v>80.989999999999995</v>
      </c>
      <c r="DD7" s="39">
        <v>81.900000000000006</v>
      </c>
      <c r="DE7" s="39">
        <v>81.39</v>
      </c>
      <c r="DF7" s="39">
        <v>81.27</v>
      </c>
      <c r="DG7" s="39">
        <v>89.82</v>
      </c>
      <c r="DH7" s="39">
        <v>46.01</v>
      </c>
      <c r="DI7" s="39">
        <v>46.82</v>
      </c>
      <c r="DJ7" s="39">
        <v>36.99</v>
      </c>
      <c r="DK7" s="39">
        <v>38.590000000000003</v>
      </c>
      <c r="DL7" s="39">
        <v>40.54</v>
      </c>
      <c r="DM7" s="39">
        <v>48.14</v>
      </c>
      <c r="DN7" s="39">
        <v>46.61</v>
      </c>
      <c r="DO7" s="39">
        <v>48.87</v>
      </c>
      <c r="DP7" s="39">
        <v>49.92</v>
      </c>
      <c r="DQ7" s="39">
        <v>50.63</v>
      </c>
      <c r="DR7" s="39">
        <v>50.19</v>
      </c>
      <c r="DS7" s="39">
        <v>18.77</v>
      </c>
      <c r="DT7" s="39">
        <v>19.07</v>
      </c>
      <c r="DU7" s="39">
        <v>12.26</v>
      </c>
      <c r="DV7" s="39">
        <v>19.010000000000002</v>
      </c>
      <c r="DW7" s="39">
        <v>20.190000000000001</v>
      </c>
      <c r="DX7" s="39">
        <v>11.13</v>
      </c>
      <c r="DY7" s="39">
        <v>10.84</v>
      </c>
      <c r="DZ7" s="39">
        <v>14.85</v>
      </c>
      <c r="EA7" s="39">
        <v>16.88</v>
      </c>
      <c r="EB7" s="39">
        <v>18.28</v>
      </c>
      <c r="EC7" s="39">
        <v>20.63</v>
      </c>
      <c r="ED7" s="39">
        <v>1.7</v>
      </c>
      <c r="EE7" s="39">
        <v>1.1399999999999999</v>
      </c>
      <c r="EF7" s="39">
        <v>0.2</v>
      </c>
      <c r="EG7" s="39">
        <v>0.66</v>
      </c>
      <c r="EH7" s="39">
        <v>0.95</v>
      </c>
      <c r="EI7" s="39">
        <v>0.47</v>
      </c>
      <c r="EJ7" s="39">
        <v>0.39</v>
      </c>
      <c r="EK7" s="39">
        <v>0.5</v>
      </c>
      <c r="EL7" s="39">
        <v>0.52</v>
      </c>
      <c r="EM7" s="39">
        <v>0.53</v>
      </c>
      <c r="EN7" s="39">
        <v>0.69</v>
      </c>
    </row>
    <row r="8" spans="1:144" x14ac:dyDescent="0.15">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x14ac:dyDescent="0.15">
      <c r="A9" s="42"/>
      <c r="B9" s="42" t="s">
        <v>100</v>
      </c>
      <c r="C9" s="42" t="s">
        <v>101</v>
      </c>
      <c r="D9" s="42" t="s">
        <v>102</v>
      </c>
      <c r="E9" s="42" t="s">
        <v>103</v>
      </c>
      <c r="F9" s="42" t="s">
        <v>104</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2" t="s">
        <v>44</v>
      </c>
      <c r="B10" s="43">
        <f t="shared" ref="B10:D10" si="15">DATEVALUE($B7+12-B11&amp;"/1/"&amp;B12)</f>
        <v>46753</v>
      </c>
      <c r="C10" s="43">
        <f t="shared" si="15"/>
        <v>47119</v>
      </c>
      <c r="D10" s="43">
        <f t="shared" si="15"/>
        <v>47484</v>
      </c>
      <c r="E10" s="44">
        <f>DATEVALUE($B7+12-E11&amp;"/1/"&amp;E12)</f>
        <v>47849</v>
      </c>
      <c r="F10" s="44">
        <f>DATEVALUE($B7+12-F11&amp;"/1/"&amp;F12)</f>
        <v>48215</v>
      </c>
    </row>
    <row r="11" spans="1:144" x14ac:dyDescent="0.15">
      <c r="B11">
        <v>4</v>
      </c>
      <c r="C11">
        <v>3</v>
      </c>
      <c r="D11">
        <v>2</v>
      </c>
      <c r="E11">
        <v>1</v>
      </c>
      <c r="F11">
        <v>0</v>
      </c>
      <c r="G11" t="s">
        <v>105</v>
      </c>
    </row>
    <row r="12" spans="1:144" x14ac:dyDescent="0.15">
      <c r="B12">
        <v>1</v>
      </c>
      <c r="C12">
        <v>1</v>
      </c>
      <c r="D12">
        <v>1</v>
      </c>
      <c r="E12">
        <v>1</v>
      </c>
      <c r="F12">
        <v>2</v>
      </c>
      <c r="G12" t="s">
        <v>106</v>
      </c>
    </row>
    <row r="13" spans="1:144" x14ac:dyDescent="0.15">
      <c r="B13" t="s">
        <v>107</v>
      </c>
      <c r="C13" t="s">
        <v>107</v>
      </c>
      <c r="D13" t="s">
        <v>108</v>
      </c>
      <c r="E13" t="s">
        <v>109</v>
      </c>
      <c r="F13" t="s">
        <v>110</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myzadmin</cp:lastModifiedBy>
  <cp:lastPrinted>2022-01-19T04:34:02Z</cp:lastPrinted>
  <dcterms:created xsi:type="dcterms:W3CDTF">2021-12-03T06:52:45Z</dcterms:created>
  <dcterms:modified xsi:type="dcterms:W3CDTF">2022-01-24T01:35:58Z</dcterms:modified>
  <cp:category/>
</cp:coreProperties>
</file>