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06_管理係\05　決算\03　経営比較分析表\R1決算\03　最終（HP公開）\"/>
    </mc:Choice>
  </mc:AlternateContent>
  <workbookProtection workbookAlgorithmName="SHA-512" workbookHashValue="tz4aUS/QBUwc7ILiXUVwP5pdNDwPoaAZ3RgRj2BZe40ynwADXBQdK1RsjYG4tHLTNq3TUM/HOdYn7Ps5acj+HA==" workbookSaltValue="+wuUYw1FkryWfeqavdkU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<sst xmlns="http://schemas.openxmlformats.org/spreadsheetml/2006/main" count="228" uniqueCount="113">
  <si>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</si>
  <si>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</si>
  <si>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</si>
  <si>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</si>
  <si>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</si>
  <si>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</si>
  <si>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</si>
  <si>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</si>
  <si>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</si>
  <si>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</si>
  <si>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</si>
  <si>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</si>
  <si>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</si>
  <si>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</si>
  <si>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</si>
  <si>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</si>
  <si>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</si>
  <si>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</si>
  <si>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</si>
  <si>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</si>
  <si>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</si>
  <si>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</si>
  <si>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</si>
  <si>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</si>
  <si>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</si>
  <si>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</si>
  <si>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</si>
  <si>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</si>
  <si>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</si>
  <si>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</si>
  <si>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</si>
  <si>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</si>
  <si>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</si>
  <si>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</si>
  <si>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</si>
  <si>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</si>
  <si>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</si>
  <si>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</si>
  <si>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</si>
  <si>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</si>
  <si>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</si>
  <si>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</si>
  <si>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</si>
  <si>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</si>
  <si>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</si>
  <si>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</si>
  <si>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</si>
  <si>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</si>
  <si>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</si>
  <si>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</si>
  <si>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</si>
  <si>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</si>
  <si>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</si>
  <si>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</si>
  <si>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</si>
  <si>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</si>
  <si>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</si>
  <si>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</si>
  <si>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</si>
  <si>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</si>
  <si>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</si>
  <si>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</si>
  <si>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</si>
  <si>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</si>
  <si>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</si>
  <si>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</si>
  <si>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</si>
  <si>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</si>
  <si>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</si>
  <si>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</si>
  <si>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</si>
  <si>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</si>
  <si>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</si>
  <si>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</si>
  <si>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</si>
  <si>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</si>
  <si>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</si>
  <si>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</si>
  <si>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</si>
  <si>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</si>
  <si>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</si>
  <si>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</si>
  <si>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</si>
  <si>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</si>
  <si>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</si>
  <si>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</si>
  <si>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</si>
  <si>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</si>
  <si>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</si>
  <si>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</si>
  <si>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</si>
  <si>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</si>
  <si>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</si>
  <si>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</si>
  <si>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</si>
  <si>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</si>
  <si>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</si>
  <si>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</si>
  <si>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</si>
  <si>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</si>
  <si>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</si>
  <si>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</si>
  <si>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</si>
  <si>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</si>
  <si>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</si>
  <si>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</si>
  <si>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</si>
  <si>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</si>
  <si>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</si>
  <si>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</si>
  <si>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の減少、老朽化施設の更新、簡易水道事業との経営統合など、経営を取り巻く環境は非常に厳しいことから、経営の健全性を示す指標は類似団体を下回るものが多い。令和元年度に水道事業ビジョン及び経営戦略を策定したことから、本ビジョンに基づき、収益増、費用抑制への取組をさらに進めていくこととしている。</t>
    <rPh sb="43" eb="45">
      <t>ヒジョウ</t>
    </rPh>
    <rPh sb="54" eb="56">
      <t>ケイエイ</t>
    </rPh>
    <rPh sb="57" eb="60">
      <t>ケンゼンセイ</t>
    </rPh>
    <rPh sb="61" eb="62">
      <t>シメ</t>
    </rPh>
    <rPh sb="63" eb="65">
      <t>シヒョウ</t>
    </rPh>
    <rPh sb="66" eb="68">
      <t>ルイジ</t>
    </rPh>
    <rPh sb="68" eb="70">
      <t>ダンタイ</t>
    </rPh>
    <rPh sb="71" eb="73">
      <t>シタマワ</t>
    </rPh>
    <rPh sb="77" eb="78">
      <t>オオ</t>
    </rPh>
    <rPh sb="80" eb="82">
      <t>レイワ</t>
    </rPh>
    <rPh sb="82" eb="84">
      <t>ガンネン</t>
    </rPh>
    <rPh sb="84" eb="85">
      <t>ド</t>
    </rPh>
    <rPh sb="94" eb="95">
      <t>オヨ</t>
    </rPh>
    <rPh sb="96" eb="98">
      <t>ケイエイ</t>
    </rPh>
    <rPh sb="98" eb="100">
      <t>センリャク</t>
    </rPh>
    <rPh sb="110" eb="111">
      <t>ホン</t>
    </rPh>
    <phoneticPr fontId="4"/>
  </si>
  <si>
    <t>①経常収支比率
　H30.4.1に簡易水道事業との経営統合を行ったため、収支ともに増加したが、中でも旧簡易水道事業の施設等における減価償却費の増加が大きく、H30決算に引き続きR1決算においても赤字となったことから、料金改定による収入確保と更なる経費抑制を図る必要がある。
③流動比率
　簡易水道事業との経営統合により100%を下回った。給水収益等の確保を図り、支払能力を高めていく必要がある。
④企業債残高対給水収益比率
　基幹浄水場の大規模改修や老朽石綿管布設替の実施により、類似団体と比較すると高い比率で推移している。
⑤料金回収率
　類似団体と比べ高い比率で推移していたが、簡水統合により100%を下回った。令和２年度に料金改定を実施することとしており、回収率の改善が図られる見込みである。
⑥給水原価
　高利率企業債の繰上償還等により、一定の費用の効率性は確保してきたが、簡水統合により類似団体よりも高い水準となったことから、さらなる投資の効率化や維持管理費の削減等を行う必要がある。
⑦施設利用率
　類似団体と比べると高い水準となっているが、施設の統廃合などによる再構築を図り、更なる効率化を図る必要がある。
⑧有収率
　減少傾向にあるものの、類似団体と比較すると高い比率で推移してきたが、簡水統合により、類似団体を下回った。令和元年度には類似団体を上回ったものの、引き続き施設の統廃合や老朽管の布設替え等を計画的に実施していく必要がある。</t>
    <rPh sb="65" eb="67">
      <t>ゲンカ</t>
    </rPh>
    <rPh sb="84" eb="85">
      <t>ヒ</t>
    </rPh>
    <rPh sb="86" eb="87">
      <t>ツヅ</t>
    </rPh>
    <rPh sb="90" eb="92">
      <t>ケッサン</t>
    </rPh>
    <rPh sb="108" eb="110">
      <t>リョウキン</t>
    </rPh>
    <rPh sb="110" eb="112">
      <t>カイテイ</t>
    </rPh>
    <rPh sb="120" eb="121">
      <t>サラ</t>
    </rPh>
    <rPh sb="144" eb="146">
      <t>カンイ</t>
    </rPh>
    <rPh sb="146" eb="148">
      <t>スイドウ</t>
    </rPh>
    <rPh sb="148" eb="150">
      <t>ジギョウ</t>
    </rPh>
    <rPh sb="152" eb="154">
      <t>ケイエイ</t>
    </rPh>
    <rPh sb="154" eb="156">
      <t>トウゴウ</t>
    </rPh>
    <rPh sb="308" eb="310">
      <t>レイワ</t>
    </rPh>
    <rPh sb="311" eb="313">
      <t>ネンド</t>
    </rPh>
    <rPh sb="314" eb="316">
      <t>リョウキン</t>
    </rPh>
    <rPh sb="316" eb="318">
      <t>カイテイ</t>
    </rPh>
    <rPh sb="319" eb="321">
      <t>ジッシ</t>
    </rPh>
    <rPh sb="331" eb="333">
      <t>カイシュウ</t>
    </rPh>
    <rPh sb="333" eb="334">
      <t>リツ</t>
    </rPh>
    <rPh sb="338" eb="339">
      <t>ハカ</t>
    </rPh>
    <rPh sb="342" eb="344">
      <t>ミコ</t>
    </rPh>
    <rPh sb="569" eb="571">
      <t>レイワ</t>
    </rPh>
    <rPh sb="571" eb="573">
      <t>ガンネン</t>
    </rPh>
    <rPh sb="573" eb="574">
      <t>ド</t>
    </rPh>
    <rPh sb="576" eb="578">
      <t>ルイジ</t>
    </rPh>
    <rPh sb="578" eb="580">
      <t>ダンタイ</t>
    </rPh>
    <rPh sb="581" eb="583">
      <t>ウワマワ</t>
    </rPh>
    <rPh sb="589" eb="590">
      <t>ヒ</t>
    </rPh>
    <rPh sb="591" eb="592">
      <t>ツヅ</t>
    </rPh>
    <rPh sb="610" eb="613">
      <t>ケイカクテキ</t>
    </rPh>
    <rPh sb="614" eb="616">
      <t>ジッシ</t>
    </rPh>
    <rPh sb="620" eb="622">
      <t>ヒツヨウ</t>
    </rPh>
    <phoneticPr fontId="4"/>
  </si>
  <si>
    <t>①有形固定資産減価償却率
　類似団体と同程度の状況で推移してきたが、簡易水道との経営統合により率は減少。施設の長寿命化等により適正な施設状況を維持していく必要がある。
②管路経年化率
　石綿管等の計画的な布設替等により、類似団体と比較すると高い比率なっていたが、簡易水道統合により耐用年数超過の管路が増えたことから、今後は老朽管等の計画的な布設替等を実施していく予定である。
③管路更新率
　市全域での石綿管布設替に向け、積極的に事業実施したことにより、比率は上昇傾向にあったが、簡水統合により比率は悪化。令和元年度において石綿管の布設替は概成したことから、今後は計画的に老朽管の布設替を行っていく予定である。</t>
    <rPh sb="34" eb="36">
      <t>カンイ</t>
    </rPh>
    <rPh sb="36" eb="38">
      <t>スイドウ</t>
    </rPh>
    <rPh sb="40" eb="42">
      <t>ケイエイ</t>
    </rPh>
    <rPh sb="93" eb="95">
      <t>セキメン</t>
    </rPh>
    <rPh sb="95" eb="96">
      <t>カン</t>
    </rPh>
    <rPh sb="166" eb="169">
      <t>ケイカクテキ</t>
    </rPh>
    <rPh sb="173" eb="174">
      <t>トウ</t>
    </rPh>
    <rPh sb="175" eb="177">
      <t>ジッシ</t>
    </rPh>
    <rPh sb="181" eb="183">
      <t>ヨテイ</t>
    </rPh>
    <rPh sb="196" eb="197">
      <t>シ</t>
    </rPh>
    <rPh sb="197" eb="199">
      <t>ゼンイキ</t>
    </rPh>
    <rPh sb="253" eb="255">
      <t>レイワ</t>
    </rPh>
    <rPh sb="255" eb="257">
      <t>ガンネン</t>
    </rPh>
    <rPh sb="257" eb="258">
      <t>ド</t>
    </rPh>
    <rPh sb="262" eb="264">
      <t>セキメン</t>
    </rPh>
    <rPh sb="264" eb="265">
      <t>カン</t>
    </rPh>
    <rPh sb="266" eb="269">
      <t>フセツガエ</t>
    </rPh>
    <rPh sb="270" eb="271">
      <t>ガイ</t>
    </rPh>
    <rPh sb="271" eb="272">
      <t>セイ</t>
    </rPh>
    <rPh sb="279" eb="281">
      <t>コンゴ</t>
    </rPh>
    <rPh sb="299" eb="3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</si>
</sst>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1.32</c:v>
                </c:pt>
                <c:pt idx="1">
                  <c:v>1.7</c:v>
                </c:pt>
                <c:pt idx="2">
                  <c:v>1.1399999999999999</c:v>
                </c:pt>
                <c:pt idx="3">
                  <c:v>0.2</c:v>
                </c:pt>
                <c:pt idx="4">
                  <c:v>0.66</c:v>
                </c:pt>
              </c:numCache>
            </c:numRef>
          </c:val>
          <c:extLst>
            <c:ext xmlns:c16="http://schemas.microsoft.com/office/drawing/2014/chart" uri="{C3380CC4-5D6E-409C-BE32-E72D297353CC}">
              <c16:uniqueId val="{00000000-7A5B-4F72-930A-E63DDD9224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0.5</c:v>
                </c:pt>
                <c:pt idx="4">
                  <c:v>0.52</c:v>
                </c:pt>
              </c:numCache>
            </c:numRef>
          </c:val>
          <c:smooth val="0"/>
          <c:extLst>
            <c:ext xmlns:c16="http://schemas.microsoft.com/office/drawing/2014/chart" uri="{C3380CC4-5D6E-409C-BE32-E72D297353CC}">
              <c16:uniqueId val="{00000001-7A5B-4F72-930A-E63DDD9224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63.35</c:v>
                </c:pt>
                <c:pt idx="1">
                  <c:v>62.24</c:v>
                </c:pt>
                <c:pt idx="2">
                  <c:v>64.58</c:v>
                </c:pt>
                <c:pt idx="3">
                  <c:v>65.569999999999993</c:v>
                </c:pt>
                <c:pt idx="4">
                  <c:v>63.59</c:v>
                </c:pt>
              </c:numCache>
            </c:numRef>
          </c:val>
          <c:extLst>
            <c:ext xmlns:c16="http://schemas.microsoft.com/office/drawing/2014/chart" uri="{C3380CC4-5D6E-409C-BE32-E72D297353CC}">
              <c16:uniqueId val="{00000000-A194-4ADA-AB71-4D419809E0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55.03</c:v>
                </c:pt>
                <c:pt idx="4">
                  <c:v>55.14</c:v>
                </c:pt>
              </c:numCache>
            </c:numRef>
          </c:val>
          <c:smooth val="0"/>
          <c:extLst>
            <c:ext xmlns:c16="http://schemas.microsoft.com/office/drawing/2014/chart" uri="{C3380CC4-5D6E-409C-BE32-E72D297353CC}">
              <c16:uniqueId val="{00000001-A194-4ADA-AB71-4D419809E0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90.76</c:v>
                </c:pt>
                <c:pt idx="1">
                  <c:v>90.12</c:v>
                </c:pt>
                <c:pt idx="2">
                  <c:v>85.61</c:v>
                </c:pt>
                <c:pt idx="3">
                  <c:v>81.7</c:v>
                </c:pt>
                <c:pt idx="4">
                  <c:v>83.41</c:v>
                </c:pt>
              </c:numCache>
            </c:numRef>
          </c:val>
          <c:extLst>
            <c:ext xmlns:c16="http://schemas.microsoft.com/office/drawing/2014/chart" uri="{C3380CC4-5D6E-409C-BE32-E72D297353CC}">
              <c16:uniqueId val="{00000000-589A-477E-820D-201038FA24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81.900000000000006</c:v>
                </c:pt>
                <c:pt idx="4">
                  <c:v>81.39</c:v>
                </c:pt>
              </c:numCache>
            </c:numRef>
          </c:val>
          <c:smooth val="0"/>
          <c:extLst>
            <c:ext xmlns:c16="http://schemas.microsoft.com/office/drawing/2014/chart" uri="{C3380CC4-5D6E-409C-BE32-E72D297353CC}">
              <c16:uniqueId val="{00000001-589A-477E-820D-201038FA24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111.48</c:v>
                </c:pt>
                <c:pt idx="1">
                  <c:v>110.4</c:v>
                </c:pt>
                <c:pt idx="2">
                  <c:v>105.74</c:v>
                </c:pt>
                <c:pt idx="3">
                  <c:v>99.34</c:v>
                </c:pt>
                <c:pt idx="4">
                  <c:v>95.23</c:v>
                </c:pt>
              </c:numCache>
            </c:numRef>
          </c:val>
          <c:extLst>
            <c:ext xmlns:c16="http://schemas.microsoft.com/office/drawing/2014/chart" uri="{C3380CC4-5D6E-409C-BE32-E72D297353CC}">
              <c16:uniqueId val="{00000000-86FE-448A-A396-DE8CD118C7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108.87</c:v>
                </c:pt>
                <c:pt idx="4">
                  <c:v>108.61</c:v>
                </c:pt>
              </c:numCache>
            </c:numRef>
          </c:val>
          <c:smooth val="0"/>
          <c:extLst>
            <c:ext xmlns:c16="http://schemas.microsoft.com/office/drawing/2014/chart" uri="{C3380CC4-5D6E-409C-BE32-E72D297353CC}">
              <c16:uniqueId val="{00000001-86FE-448A-A396-DE8CD118C7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45.38</c:v>
                </c:pt>
                <c:pt idx="1">
                  <c:v>46.01</c:v>
                </c:pt>
                <c:pt idx="2">
                  <c:v>46.82</c:v>
                </c:pt>
                <c:pt idx="3">
                  <c:v>36.99</c:v>
                </c:pt>
                <c:pt idx="4">
                  <c:v>38.590000000000003</c:v>
                </c:pt>
              </c:numCache>
            </c:numRef>
          </c:val>
          <c:extLst>
            <c:ext xmlns:c16="http://schemas.microsoft.com/office/drawing/2014/chart" uri="{C3380CC4-5D6E-409C-BE32-E72D297353CC}">
              <c16:uniqueId val="{00000000-7A3B-4EDB-908C-EEEBF47BC7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48.87</c:v>
                </c:pt>
                <c:pt idx="4">
                  <c:v>49.92</c:v>
                </c:pt>
              </c:numCache>
            </c:numRef>
          </c:val>
          <c:smooth val="0"/>
          <c:extLst>
            <c:ext xmlns:c16="http://schemas.microsoft.com/office/drawing/2014/chart" uri="{C3380CC4-5D6E-409C-BE32-E72D297353CC}">
              <c16:uniqueId val="{00000001-7A3B-4EDB-908C-EEEBF47BC7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21.73</c:v>
                </c:pt>
                <c:pt idx="1">
                  <c:v>18.77</c:v>
                </c:pt>
                <c:pt idx="2">
                  <c:v>19.07</c:v>
                </c:pt>
                <c:pt idx="3">
                  <c:v>12.26</c:v>
                </c:pt>
                <c:pt idx="4">
                  <c:v>19.010000000000002</c:v>
                </c:pt>
              </c:numCache>
            </c:numRef>
          </c:val>
          <c:extLst>
            <c:ext xmlns:c16="http://schemas.microsoft.com/office/drawing/2014/chart" uri="{C3380CC4-5D6E-409C-BE32-E72D297353CC}">
              <c16:uniqueId val="{00000000-A15B-43BE-AA0A-3E4DB1578B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14.85</c:v>
                </c:pt>
                <c:pt idx="4">
                  <c:v>16.88</c:v>
                </c:pt>
              </c:numCache>
            </c:numRef>
          </c:val>
          <c:smooth val="0"/>
          <c:extLst>
            <c:ext xmlns:c16="http://schemas.microsoft.com/office/drawing/2014/chart" uri="{C3380CC4-5D6E-409C-BE32-E72D297353CC}">
              <c16:uniqueId val="{00000001-A15B-43BE-AA0A-3E4DB1578B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8A-4211-9D52-FD2DDFB788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3.16</c:v>
                </c:pt>
                <c:pt idx="4">
                  <c:v>3.59</c:v>
                </c:pt>
              </c:numCache>
            </c:numRef>
          </c:val>
          <c:smooth val="0"/>
          <c:extLst>
            <c:ext xmlns:c16="http://schemas.microsoft.com/office/drawing/2014/chart" uri="{C3380CC4-5D6E-409C-BE32-E72D297353CC}">
              <c16:uniqueId val="{00000001-3F8A-4211-9D52-FD2DDFB788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142.16999999999999</c:v>
                </c:pt>
                <c:pt idx="1">
                  <c:v>148.79</c:v>
                </c:pt>
                <c:pt idx="2">
                  <c:v>156.5</c:v>
                </c:pt>
                <c:pt idx="3">
                  <c:v>95.07</c:v>
                </c:pt>
                <c:pt idx="4">
                  <c:v>88.57</c:v>
                </c:pt>
              </c:numCache>
            </c:numRef>
          </c:val>
          <c:extLst>
            <c:ext xmlns:c16="http://schemas.microsoft.com/office/drawing/2014/chart" uri="{C3380CC4-5D6E-409C-BE32-E72D297353CC}">
              <c16:uniqueId val="{00000000-DC2E-41F2-9855-4D7F8CF5C5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369.69</c:v>
                </c:pt>
                <c:pt idx="4">
                  <c:v>379.08</c:v>
                </c:pt>
              </c:numCache>
            </c:numRef>
          </c:val>
          <c:smooth val="0"/>
          <c:extLst>
            <c:ext xmlns:c16="http://schemas.microsoft.com/office/drawing/2014/chart" uri="{C3380CC4-5D6E-409C-BE32-E72D297353CC}">
              <c16:uniqueId val="{00000001-DC2E-41F2-9855-4D7F8CF5C5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667.72</c:v>
                </c:pt>
                <c:pt idx="1">
                  <c:v>710.5</c:v>
                </c:pt>
                <c:pt idx="2">
                  <c:v>721.67</c:v>
                </c:pt>
                <c:pt idx="3">
                  <c:v>999.19</c:v>
                </c:pt>
                <c:pt idx="4">
                  <c:v>997.7</c:v>
                </c:pt>
              </c:numCache>
            </c:numRef>
          </c:val>
          <c:extLst>
            <c:ext xmlns:c16="http://schemas.microsoft.com/office/drawing/2014/chart" uri="{C3380CC4-5D6E-409C-BE32-E72D297353CC}">
              <c16:uniqueId val="{00000000-7C40-4742-8BEC-CC6BB07AF8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402.99</c:v>
                </c:pt>
                <c:pt idx="4">
                  <c:v>398.98</c:v>
                </c:pt>
              </c:numCache>
            </c:numRef>
          </c:val>
          <c:smooth val="0"/>
          <c:extLst>
            <c:ext xmlns:c16="http://schemas.microsoft.com/office/drawing/2014/chart" uri="{C3380CC4-5D6E-409C-BE32-E72D297353CC}">
              <c16:uniqueId val="{00000001-7C40-4742-8BEC-CC6BB07AF8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110.71</c:v>
                </c:pt>
                <c:pt idx="1">
                  <c:v>107.59</c:v>
                </c:pt>
                <c:pt idx="2">
                  <c:v>103.03</c:v>
                </c:pt>
                <c:pt idx="3">
                  <c:v>92.15</c:v>
                </c:pt>
                <c:pt idx="4">
                  <c:v>79.95</c:v>
                </c:pt>
              </c:numCache>
            </c:numRef>
          </c:val>
          <c:extLst>
            <c:ext xmlns:c16="http://schemas.microsoft.com/office/drawing/2014/chart" uri="{C3380CC4-5D6E-409C-BE32-E72D297353CC}">
              <c16:uniqueId val="{00000000-DFFD-4E39-B0D3-FB035BA30C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98.66</c:v>
                </c:pt>
                <c:pt idx="4">
                  <c:v>98.64</c:v>
                </c:pt>
              </c:numCache>
            </c:numRef>
          </c:val>
          <c:smooth val="0"/>
          <c:extLst>
            <c:ext xmlns:c16="http://schemas.microsoft.com/office/drawing/2014/chart" uri="{C3380CC4-5D6E-409C-BE32-E72D297353CC}">
              <c16:uniqueId val="{00000001-DFFD-4E39-B0D3-FB035BA30C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149.87</c:v>
                </c:pt>
                <c:pt idx="1">
                  <c:v>154.26</c:v>
                </c:pt>
                <c:pt idx="2">
                  <c:v>161.51</c:v>
                </c:pt>
                <c:pt idx="3">
                  <c:v>183.27</c:v>
                </c:pt>
                <c:pt idx="4">
                  <c:v>211.85</c:v>
                </c:pt>
              </c:numCache>
            </c:numRef>
          </c:val>
          <c:extLst>
            <c:ext xmlns:c16="http://schemas.microsoft.com/office/drawing/2014/chart" uri="{C3380CC4-5D6E-409C-BE32-E72D297353CC}">
              <c16:uniqueId val="{00000000-09E7-49D6-9383-71C9152BD4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178.59</c:v>
                </c:pt>
                <c:pt idx="4">
                  <c:v>178.92</c:v>
                </c:pt>
              </c:numCache>
            </c:numRef>
          </c:val>
          <c:smooth val="0"/>
          <c:extLst>
            <c:ext xmlns:c16="http://schemas.microsoft.com/office/drawing/2014/chart" uri="{C3380CC4-5D6E-409C-BE32-E72D297353CC}">
              <c16:uniqueId val="{00000001-09E7-49D6-9383-71C9152BD4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宮津市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17733</v>
      </c>
      <c r="AM8" s="71"/>
      <c r="AN8" s="71"/>
      <c r="AO8" s="71"/>
      <c r="AP8" s="71"/>
      <c r="AQ8" s="71"/>
      <c r="AR8" s="71"/>
      <c r="AS8" s="71"/>
      <c r="AT8" s="67">
        <f>データ!$S$6</f>
        <v>172.74</v>
      </c>
      <c r="AU8" s="68"/>
      <c r="AV8" s="68"/>
      <c r="AW8" s="68"/>
      <c r="AX8" s="68"/>
      <c r="AY8" s="68"/>
      <c r="AZ8" s="68"/>
      <c r="BA8" s="68"/>
      <c r="BB8" s="70">
        <f>データ!$T$6</f>
        <v>102.66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37.18</v>
      </c>
      <c r="J10" s="68"/>
      <c r="K10" s="68"/>
      <c r="L10" s="68"/>
      <c r="M10" s="68"/>
      <c r="N10" s="68"/>
      <c r="O10" s="69"/>
      <c r="P10" s="70">
        <f>データ!$P$6</f>
        <v>99.87</v>
      </c>
      <c r="Q10" s="70"/>
      <c r="R10" s="70"/>
      <c r="S10" s="70"/>
      <c r="T10" s="70"/>
      <c r="U10" s="70"/>
      <c r="V10" s="70"/>
      <c r="W10" s="71">
        <f>データ!$Q$6</f>
        <v>2791</v>
      </c>
      <c r="X10" s="71"/>
      <c r="Y10" s="71"/>
      <c r="Z10" s="71"/>
      <c r="AA10" s="71"/>
      <c r="AB10" s="71"/>
      <c r="AC10" s="71"/>
      <c r="AD10" s="2"/>
      <c r="AE10" s="2"/>
      <c r="AF10" s="2"/>
      <c r="AG10" s="2"/>
      <c r="AH10" s="4"/>
      <c r="AI10" s="4"/>
      <c r="AJ10" s="4"/>
      <c r="AK10" s="4"/>
      <c r="AL10" s="71">
        <f>データ!$U$6</f>
        <v>17569</v>
      </c>
      <c r="AM10" s="71"/>
      <c r="AN10" s="71"/>
      <c r="AO10" s="71"/>
      <c r="AP10" s="71"/>
      <c r="AQ10" s="71"/>
      <c r="AR10" s="71"/>
      <c r="AS10" s="71"/>
      <c r="AT10" s="67">
        <f>データ!$V$6</f>
        <v>16.73</v>
      </c>
      <c r="AU10" s="68"/>
      <c r="AV10" s="68"/>
      <c r="AW10" s="68"/>
      <c r="AX10" s="68"/>
      <c r="AY10" s="68"/>
      <c r="AZ10" s="68"/>
      <c r="BA10" s="68"/>
      <c r="BB10" s="70">
        <f>データ!$W$6</f>
        <v>1050.1500000000001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EnlWSTWMlIO97XIc5VO90E9juuBrZIR3j7WFMjzOsUVNAgu2kVnlQQqe81qU1g2cpjY7bXQilwa1Wj3ZMvjQ==" saltValue="pSOwp7tstCmM8QbftDVD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262056</v>
      </c>
      <c r="D6" s="34">
        <f t="shared" si="3"/>
        <v>46</v>
      </c>
      <c r="E6" s="34">
        <f t="shared" si="3"/>
        <v>1</v>
      </c>
      <c r="F6" s="34">
        <f t="shared" si="3"/>
        <v>0</v>
      </c>
      <c r="G6" s="34">
        <f t="shared" si="3"/>
        <v>1</v>
      </c>
      <c r="H6" s="34" t="str">
        <f t="shared" si="3"/>
        <v>京都府　宮津市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37.18</v>
      </c>
      <c r="P6" s="35">
        <f t="shared" si="3"/>
        <v>99.87</v>
      </c>
      <c r="Q6" s="35">
        <f t="shared" si="3"/>
        <v>2791</v>
      </c>
      <c r="R6" s="35">
        <f t="shared" si="3"/>
        <v>17733</v>
      </c>
      <c r="S6" s="35">
        <f t="shared" si="3"/>
        <v>172.74</v>
      </c>
      <c r="T6" s="35">
        <f t="shared" si="3"/>
        <v>102.66</v>
      </c>
      <c r="U6" s="35">
        <f t="shared" si="3"/>
        <v>17569</v>
      </c>
      <c r="V6" s="35">
        <f t="shared" si="3"/>
        <v>16.73</v>
      </c>
      <c r="W6" s="35">
        <f t="shared" si="3"/>
        <v>1050.1500000000001</v>
      </c>
      <c r="X6" s="36">
        <f>IF(X7="",NA(),X7)</f>
        <v>111.48</v>
      </c>
      <c r="Y6" s="36">
        <f t="shared" ref="Y6:AG6" si="4">IF(Y7="",NA(),Y7)</f>
        <v>110.4</v>
      </c>
      <c r="Z6" s="36">
        <f t="shared" si="4"/>
        <v>105.74</v>
      </c>
      <c r="AA6" s="36">
        <f t="shared" si="4"/>
        <v>99.34</v>
      </c>
      <c r="AB6" s="36">
        <f t="shared" si="4"/>
        <v>95.23</v>
      </c>
      <c r="AC6" s="36">
        <f t="shared" si="4"/>
        <v>111.06</v>
      </c>
      <c r="AD6" s="36">
        <f t="shared" si="4"/>
        <v>111.34</v>
      </c>
      <c r="AE6" s="36">
        <f t="shared" si="4"/>
        <v>110.02</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3.16</v>
      </c>
      <c r="AR6" s="36">
        <f t="shared" si="5"/>
        <v>3.59</v>
      </c>
      <c r="AS6" s="35" t="str">
        <f>IF(AS7="","",IF(AS7="-","【-】","【"&amp;SUBSTITUTE(TEXT(AS7,"#,##0.00"),"-","△")&amp;"】"))</f>
        <v>【1.08】</v>
      </c>
      <c r="AT6" s="36">
        <f>IF(AT7="",NA(),AT7)</f>
        <v>142.16999999999999</v>
      </c>
      <c r="AU6" s="36">
        <f t="shared" ref="AU6:BC6" si="6">IF(AU7="",NA(),AU7)</f>
        <v>148.79</v>
      </c>
      <c r="AV6" s="36">
        <f t="shared" si="6"/>
        <v>156.5</v>
      </c>
      <c r="AW6" s="36">
        <f t="shared" si="6"/>
        <v>95.07</v>
      </c>
      <c r="AX6" s="36">
        <f t="shared" si="6"/>
        <v>88.57</v>
      </c>
      <c r="AY6" s="36">
        <f t="shared" si="6"/>
        <v>398.29</v>
      </c>
      <c r="AZ6" s="36">
        <f t="shared" si="6"/>
        <v>388.67</v>
      </c>
      <c r="BA6" s="36">
        <f t="shared" si="6"/>
        <v>355.27</v>
      </c>
      <c r="BB6" s="36">
        <f t="shared" si="6"/>
        <v>369.69</v>
      </c>
      <c r="BC6" s="36">
        <f t="shared" si="6"/>
        <v>379.08</v>
      </c>
      <c r="BD6" s="35" t="str">
        <f>IF(BD7="","",IF(BD7="-","【-】","【"&amp;SUBSTITUTE(TEXT(BD7,"#,##0.00"),"-","△")&amp;"】"))</f>
        <v>【264.97】</v>
      </c>
      <c r="BE6" s="36">
        <f>IF(BE7="",NA(),BE7)</f>
        <v>667.72</v>
      </c>
      <c r="BF6" s="36">
        <f t="shared" ref="BF6:BN6" si="7">IF(BF7="",NA(),BF7)</f>
        <v>710.5</v>
      </c>
      <c r="BG6" s="36">
        <f t="shared" si="7"/>
        <v>721.67</v>
      </c>
      <c r="BH6" s="36">
        <f t="shared" si="7"/>
        <v>999.19</v>
      </c>
      <c r="BI6" s="36">
        <f t="shared" si="7"/>
        <v>997.7</v>
      </c>
      <c r="BJ6" s="36">
        <f t="shared" si="7"/>
        <v>431</v>
      </c>
      <c r="BK6" s="36">
        <f t="shared" si="7"/>
        <v>422.5</v>
      </c>
      <c r="BL6" s="36">
        <f t="shared" si="7"/>
        <v>458.27</v>
      </c>
      <c r="BM6" s="36">
        <f t="shared" si="7"/>
        <v>402.99</v>
      </c>
      <c r="BN6" s="36">
        <f t="shared" si="7"/>
        <v>398.98</v>
      </c>
      <c r="BO6" s="35" t="str">
        <f>IF(BO7="","",IF(BO7="-","【-】","【"&amp;SUBSTITUTE(TEXT(BO7,"#,##0.00"),"-","△")&amp;"】"))</f>
        <v>【266.61】</v>
      </c>
      <c r="BP6" s="36">
        <f>IF(BP7="",NA(),BP7)</f>
        <v>110.71</v>
      </c>
      <c r="BQ6" s="36">
        <f t="shared" ref="BQ6:BY6" si="8">IF(BQ7="",NA(),BQ7)</f>
        <v>107.59</v>
      </c>
      <c r="BR6" s="36">
        <f t="shared" si="8"/>
        <v>103.03</v>
      </c>
      <c r="BS6" s="36">
        <f t="shared" si="8"/>
        <v>92.15</v>
      </c>
      <c r="BT6" s="36">
        <f t="shared" si="8"/>
        <v>79.95</v>
      </c>
      <c r="BU6" s="36">
        <f t="shared" si="8"/>
        <v>100.82</v>
      </c>
      <c r="BV6" s="36">
        <f t="shared" si="8"/>
        <v>101.64</v>
      </c>
      <c r="BW6" s="36">
        <f t="shared" si="8"/>
        <v>96.77</v>
      </c>
      <c r="BX6" s="36">
        <f t="shared" si="8"/>
        <v>98.66</v>
      </c>
      <c r="BY6" s="36">
        <f t="shared" si="8"/>
        <v>98.64</v>
      </c>
      <c r="BZ6" s="35" t="str">
        <f>IF(BZ7="","",IF(BZ7="-","【-】","【"&amp;SUBSTITUTE(TEXT(BZ7,"#,##0.00"),"-","△")&amp;"】"))</f>
        <v>【103.24】</v>
      </c>
      <c r="CA6" s="36">
        <f>IF(CA7="",NA(),CA7)</f>
        <v>149.87</v>
      </c>
      <c r="CB6" s="36">
        <f t="shared" ref="CB6:CJ6" si="9">IF(CB7="",NA(),CB7)</f>
        <v>154.26</v>
      </c>
      <c r="CC6" s="36">
        <f t="shared" si="9"/>
        <v>161.51</v>
      </c>
      <c r="CD6" s="36">
        <f t="shared" si="9"/>
        <v>183.27</v>
      </c>
      <c r="CE6" s="36">
        <f t="shared" si="9"/>
        <v>211.85</v>
      </c>
      <c r="CF6" s="36">
        <f t="shared" si="9"/>
        <v>179.55</v>
      </c>
      <c r="CG6" s="36">
        <f t="shared" si="9"/>
        <v>179.16</v>
      </c>
      <c r="CH6" s="36">
        <f t="shared" si="9"/>
        <v>187.18</v>
      </c>
      <c r="CI6" s="36">
        <f t="shared" si="9"/>
        <v>178.59</v>
      </c>
      <c r="CJ6" s="36">
        <f t="shared" si="9"/>
        <v>178.92</v>
      </c>
      <c r="CK6" s="35" t="str">
        <f>IF(CK7="","",IF(CK7="-","【-】","【"&amp;SUBSTITUTE(TEXT(CK7,"#,##0.00"),"-","△")&amp;"】"))</f>
        <v>【168.38】</v>
      </c>
      <c r="CL6" s="36">
        <f>IF(CL7="",NA(),CL7)</f>
        <v>63.35</v>
      </c>
      <c r="CM6" s="36">
        <f t="shared" ref="CM6:CU6" si="10">IF(CM7="",NA(),CM7)</f>
        <v>62.24</v>
      </c>
      <c r="CN6" s="36">
        <f t="shared" si="10"/>
        <v>64.58</v>
      </c>
      <c r="CO6" s="36">
        <f t="shared" si="10"/>
        <v>65.569999999999993</v>
      </c>
      <c r="CP6" s="36">
        <f t="shared" si="10"/>
        <v>63.59</v>
      </c>
      <c r="CQ6" s="36">
        <f t="shared" si="10"/>
        <v>53.52</v>
      </c>
      <c r="CR6" s="36">
        <f t="shared" si="10"/>
        <v>54.24</v>
      </c>
      <c r="CS6" s="36">
        <f t="shared" si="10"/>
        <v>55.88</v>
      </c>
      <c r="CT6" s="36">
        <f t="shared" si="10"/>
        <v>55.03</v>
      </c>
      <c r="CU6" s="36">
        <f t="shared" si="10"/>
        <v>55.14</v>
      </c>
      <c r="CV6" s="35" t="str">
        <f>IF(CV7="","",IF(CV7="-","【-】","【"&amp;SUBSTITUTE(TEXT(CV7,"#,##0.00"),"-","△")&amp;"】"))</f>
        <v>【60.00】</v>
      </c>
      <c r="CW6" s="36">
        <f>IF(CW7="",NA(),CW7)</f>
        <v>90.76</v>
      </c>
      <c r="CX6" s="36">
        <f t="shared" ref="CX6:DF6" si="11">IF(CX7="",NA(),CX7)</f>
        <v>90.12</v>
      </c>
      <c r="CY6" s="36">
        <f t="shared" si="11"/>
        <v>85.61</v>
      </c>
      <c r="CZ6" s="36">
        <f t="shared" si="11"/>
        <v>81.7</v>
      </c>
      <c r="DA6" s="36">
        <f t="shared" si="11"/>
        <v>83.41</v>
      </c>
      <c r="DB6" s="36">
        <f t="shared" si="11"/>
        <v>81.459999999999994</v>
      </c>
      <c r="DC6" s="36">
        <f t="shared" si="11"/>
        <v>81.680000000000007</v>
      </c>
      <c r="DD6" s="36">
        <f t="shared" si="11"/>
        <v>80.989999999999995</v>
      </c>
      <c r="DE6" s="36">
        <f t="shared" si="11"/>
        <v>81.900000000000006</v>
      </c>
      <c r="DF6" s="36">
        <f t="shared" si="11"/>
        <v>81.39</v>
      </c>
      <c r="DG6" s="35" t="str">
        <f>IF(DG7="","",IF(DG7="-","【-】","【"&amp;SUBSTITUTE(TEXT(DG7,"#,##0.00"),"-","△")&amp;"】"))</f>
        <v>【89.80】</v>
      </c>
      <c r="DH6" s="36">
        <f>IF(DH7="",NA(),DH7)</f>
        <v>45.38</v>
      </c>
      <c r="DI6" s="36">
        <f t="shared" ref="DI6:DQ6" si="12">IF(DI7="",NA(),DI7)</f>
        <v>46.01</v>
      </c>
      <c r="DJ6" s="36">
        <f t="shared" si="12"/>
        <v>46.82</v>
      </c>
      <c r="DK6" s="36">
        <f t="shared" si="12"/>
        <v>36.99</v>
      </c>
      <c r="DL6" s="36">
        <f t="shared" si="12"/>
        <v>38.590000000000003</v>
      </c>
      <c r="DM6" s="36">
        <f t="shared" si="12"/>
        <v>47.7</v>
      </c>
      <c r="DN6" s="36">
        <f t="shared" si="12"/>
        <v>48.14</v>
      </c>
      <c r="DO6" s="36">
        <f t="shared" si="12"/>
        <v>46.61</v>
      </c>
      <c r="DP6" s="36">
        <f t="shared" si="12"/>
        <v>48.87</v>
      </c>
      <c r="DQ6" s="36">
        <f t="shared" si="12"/>
        <v>49.92</v>
      </c>
      <c r="DR6" s="35" t="str">
        <f>IF(DR7="","",IF(DR7="-","【-】","【"&amp;SUBSTITUTE(TEXT(DR7,"#,##0.00"),"-","△")&amp;"】"))</f>
        <v>【49.59】</v>
      </c>
      <c r="DS6" s="36">
        <f>IF(DS7="",NA(),DS7)</f>
        <v>21.73</v>
      </c>
      <c r="DT6" s="36">
        <f t="shared" ref="DT6:EB6" si="13">IF(DT7="",NA(),DT7)</f>
        <v>18.77</v>
      </c>
      <c r="DU6" s="36">
        <f t="shared" si="13"/>
        <v>19.07</v>
      </c>
      <c r="DV6" s="36">
        <f t="shared" si="13"/>
        <v>12.26</v>
      </c>
      <c r="DW6" s="36">
        <f t="shared" si="13"/>
        <v>19.010000000000002</v>
      </c>
      <c r="DX6" s="36">
        <f t="shared" si="13"/>
        <v>7.26</v>
      </c>
      <c r="DY6" s="36">
        <f t="shared" si="13"/>
        <v>11.13</v>
      </c>
      <c r="DZ6" s="36">
        <f t="shared" si="13"/>
        <v>10.84</v>
      </c>
      <c r="EA6" s="36">
        <f t="shared" si="13"/>
        <v>14.85</v>
      </c>
      <c r="EB6" s="36">
        <f t="shared" si="13"/>
        <v>16.88</v>
      </c>
      <c r="EC6" s="35" t="str">
        <f>IF(EC7="","",IF(EC7="-","【-】","【"&amp;SUBSTITUTE(TEXT(EC7,"#,##0.00"),"-","△")&amp;"】"))</f>
        <v>【19.44】</v>
      </c>
      <c r="ED6" s="36">
        <f>IF(ED7="",NA(),ED7)</f>
        <v>1.32</v>
      </c>
      <c r="EE6" s="36">
        <f t="shared" ref="EE6:EM6" si="14">IF(EE7="",NA(),EE7)</f>
        <v>1.7</v>
      </c>
      <c r="EF6" s="36">
        <f t="shared" si="14"/>
        <v>1.1399999999999999</v>
      </c>
      <c r="EG6" s="36">
        <f t="shared" si="14"/>
        <v>0.2</v>
      </c>
      <c r="EH6" s="36">
        <f t="shared" si="14"/>
        <v>0.66</v>
      </c>
      <c r="EI6" s="36">
        <f t="shared" si="14"/>
        <v>1.65</v>
      </c>
      <c r="EJ6" s="36">
        <f t="shared" si="14"/>
        <v>0.47</v>
      </c>
      <c r="EK6" s="36">
        <f t="shared" si="14"/>
        <v>0.39</v>
      </c>
      <c r="EL6" s="36">
        <f t="shared" si="14"/>
        <v>0.5</v>
      </c>
      <c r="EM6" s="36">
        <f t="shared" si="14"/>
        <v>0.52</v>
      </c>
      <c r="EN6" s="35" t="str">
        <f>IF(EN7="","",IF(EN7="-","【-】","【"&amp;SUBSTITUTE(TEXT(EN7,"#,##0.00"),"-","△")&amp;"】"))</f>
        <v>【0.68】</v>
      </c>
    </row>
    <row r="7" spans="1:144" s="37" customFormat="1" x14ac:dyDescent="0.15">
      <c r="A7" s="29"/>
      <c r="B7" s="38">
        <v>2019</v>
      </c>
      <c r="C7" s="38">
        <v>262056</v>
      </c>
      <c r="D7" s="38">
        <v>46</v>
      </c>
      <c r="E7" s="38">
        <v>1</v>
      </c>
      <c r="F7" s="38">
        <v>0</v>
      </c>
      <c r="G7" s="38">
        <v>1</v>
      </c>
      <c r="H7" s="38" t="s">
        <v>93</v>
      </c>
      <c r="I7" s="38" t="s">
        <v>94</v>
      </c>
      <c r="J7" s="38" t="s">
        <v>95</v>
      </c>
      <c r="K7" s="38" t="s">
        <v>96</v>
      </c>
      <c r="L7" s="38" t="s">
        <v>97</v>
      </c>
      <c r="M7" s="38" t="s">
        <v>98</v>
      </c>
      <c r="N7" s="39" t="s">
        <v>99</v>
      </c>
      <c r="O7" s="39">
        <v>37.18</v>
      </c>
      <c r="P7" s="39">
        <v>99.87</v>
      </c>
      <c r="Q7" s="39">
        <v>2791</v>
      </c>
      <c r="R7" s="39">
        <v>17733</v>
      </c>
      <c r="S7" s="39">
        <v>172.74</v>
      </c>
      <c r="T7" s="39">
        <v>102.66</v>
      </c>
      <c r="U7" s="39">
        <v>17569</v>
      </c>
      <c r="V7" s="39">
        <v>16.73</v>
      </c>
      <c r="W7" s="39">
        <v>1050.1500000000001</v>
      </c>
      <c r="X7" s="39">
        <v>111.48</v>
      </c>
      <c r="Y7" s="39">
        <v>110.4</v>
      </c>
      <c r="Z7" s="39">
        <v>105.74</v>
      </c>
      <c r="AA7" s="39">
        <v>99.34</v>
      </c>
      <c r="AB7" s="39">
        <v>95.23</v>
      </c>
      <c r="AC7" s="39">
        <v>111.06</v>
      </c>
      <c r="AD7" s="39">
        <v>111.34</v>
      </c>
      <c r="AE7" s="39">
        <v>110.02</v>
      </c>
      <c r="AF7" s="39">
        <v>108.87</v>
      </c>
      <c r="AG7" s="39">
        <v>108.61</v>
      </c>
      <c r="AH7" s="39">
        <v>112.01</v>
      </c>
      <c r="AI7" s="39">
        <v>0</v>
      </c>
      <c r="AJ7" s="39">
        <v>0</v>
      </c>
      <c r="AK7" s="39">
        <v>0</v>
      </c>
      <c r="AL7" s="39">
        <v>0</v>
      </c>
      <c r="AM7" s="39">
        <v>0</v>
      </c>
      <c r="AN7" s="39">
        <v>9.35</v>
      </c>
      <c r="AO7" s="39">
        <v>10.130000000000001</v>
      </c>
      <c r="AP7" s="39">
        <v>7.31</v>
      </c>
      <c r="AQ7" s="39">
        <v>3.16</v>
      </c>
      <c r="AR7" s="39">
        <v>3.59</v>
      </c>
      <c r="AS7" s="39">
        <v>1.08</v>
      </c>
      <c r="AT7" s="39">
        <v>142.16999999999999</v>
      </c>
      <c r="AU7" s="39">
        <v>148.79</v>
      </c>
      <c r="AV7" s="39">
        <v>156.5</v>
      </c>
      <c r="AW7" s="39">
        <v>95.07</v>
      </c>
      <c r="AX7" s="39">
        <v>88.57</v>
      </c>
      <c r="AY7" s="39">
        <v>398.29</v>
      </c>
      <c r="AZ7" s="39">
        <v>388.67</v>
      </c>
      <c r="BA7" s="39">
        <v>355.27</v>
      </c>
      <c r="BB7" s="39">
        <v>369.69</v>
      </c>
      <c r="BC7" s="39">
        <v>379.08</v>
      </c>
      <c r="BD7" s="39">
        <v>264.97000000000003</v>
      </c>
      <c r="BE7" s="39">
        <v>667.72</v>
      </c>
      <c r="BF7" s="39">
        <v>710.5</v>
      </c>
      <c r="BG7" s="39">
        <v>721.67</v>
      </c>
      <c r="BH7" s="39">
        <v>999.19</v>
      </c>
      <c r="BI7" s="39">
        <v>997.7</v>
      </c>
      <c r="BJ7" s="39">
        <v>431</v>
      </c>
      <c r="BK7" s="39">
        <v>422.5</v>
      </c>
      <c r="BL7" s="39">
        <v>458.27</v>
      </c>
      <c r="BM7" s="39">
        <v>402.99</v>
      </c>
      <c r="BN7" s="39">
        <v>398.98</v>
      </c>
      <c r="BO7" s="39">
        <v>266.61</v>
      </c>
      <c r="BP7" s="39">
        <v>110.71</v>
      </c>
      <c r="BQ7" s="39">
        <v>107.59</v>
      </c>
      <c r="BR7" s="39">
        <v>103.03</v>
      </c>
      <c r="BS7" s="39">
        <v>92.15</v>
      </c>
      <c r="BT7" s="39">
        <v>79.95</v>
      </c>
      <c r="BU7" s="39">
        <v>100.82</v>
      </c>
      <c r="BV7" s="39">
        <v>101.64</v>
      </c>
      <c r="BW7" s="39">
        <v>96.77</v>
      </c>
      <c r="BX7" s="39">
        <v>98.66</v>
      </c>
      <c r="BY7" s="39">
        <v>98.64</v>
      </c>
      <c r="BZ7" s="39">
        <v>103.24</v>
      </c>
      <c r="CA7" s="39">
        <v>149.87</v>
      </c>
      <c r="CB7" s="39">
        <v>154.26</v>
      </c>
      <c r="CC7" s="39">
        <v>161.51</v>
      </c>
      <c r="CD7" s="39">
        <v>183.27</v>
      </c>
      <c r="CE7" s="39">
        <v>211.85</v>
      </c>
      <c r="CF7" s="39">
        <v>179.55</v>
      </c>
      <c r="CG7" s="39">
        <v>179.16</v>
      </c>
      <c r="CH7" s="39">
        <v>187.18</v>
      </c>
      <c r="CI7" s="39">
        <v>178.59</v>
      </c>
      <c r="CJ7" s="39">
        <v>178.92</v>
      </c>
      <c r="CK7" s="39">
        <v>168.38</v>
      </c>
      <c r="CL7" s="39">
        <v>63.35</v>
      </c>
      <c r="CM7" s="39">
        <v>62.24</v>
      </c>
      <c r="CN7" s="39">
        <v>64.58</v>
      </c>
      <c r="CO7" s="39">
        <v>65.569999999999993</v>
      </c>
      <c r="CP7" s="39">
        <v>63.59</v>
      </c>
      <c r="CQ7" s="39">
        <v>53.52</v>
      </c>
      <c r="CR7" s="39">
        <v>54.24</v>
      </c>
      <c r="CS7" s="39">
        <v>55.88</v>
      </c>
      <c r="CT7" s="39">
        <v>55.03</v>
      </c>
      <c r="CU7" s="39">
        <v>55.14</v>
      </c>
      <c r="CV7" s="39">
        <v>60</v>
      </c>
      <c r="CW7" s="39">
        <v>90.76</v>
      </c>
      <c r="CX7" s="39">
        <v>90.12</v>
      </c>
      <c r="CY7" s="39">
        <v>85.61</v>
      </c>
      <c r="CZ7" s="39">
        <v>81.7</v>
      </c>
      <c r="DA7" s="39">
        <v>83.41</v>
      </c>
      <c r="DB7" s="39">
        <v>81.459999999999994</v>
      </c>
      <c r="DC7" s="39">
        <v>81.680000000000007</v>
      </c>
      <c r="DD7" s="39">
        <v>80.989999999999995</v>
      </c>
      <c r="DE7" s="39">
        <v>81.900000000000006</v>
      </c>
      <c r="DF7" s="39">
        <v>81.39</v>
      </c>
      <c r="DG7" s="39">
        <v>89.8</v>
      </c>
      <c r="DH7" s="39">
        <v>45.38</v>
      </c>
      <c r="DI7" s="39">
        <v>46.01</v>
      </c>
      <c r="DJ7" s="39">
        <v>46.82</v>
      </c>
      <c r="DK7" s="39">
        <v>36.99</v>
      </c>
      <c r="DL7" s="39">
        <v>38.590000000000003</v>
      </c>
      <c r="DM7" s="39">
        <v>47.7</v>
      </c>
      <c r="DN7" s="39">
        <v>48.14</v>
      </c>
      <c r="DO7" s="39">
        <v>46.61</v>
      </c>
      <c r="DP7" s="39">
        <v>48.87</v>
      </c>
      <c r="DQ7" s="39">
        <v>49.92</v>
      </c>
      <c r="DR7" s="39">
        <v>49.59</v>
      </c>
      <c r="DS7" s="39">
        <v>21.73</v>
      </c>
      <c r="DT7" s="39">
        <v>18.77</v>
      </c>
      <c r="DU7" s="39">
        <v>19.07</v>
      </c>
      <c r="DV7" s="39">
        <v>12.26</v>
      </c>
      <c r="DW7" s="39">
        <v>19.010000000000002</v>
      </c>
      <c r="DX7" s="39">
        <v>7.26</v>
      </c>
      <c r="DY7" s="39">
        <v>11.13</v>
      </c>
      <c r="DZ7" s="39">
        <v>10.84</v>
      </c>
      <c r="EA7" s="39">
        <v>14.85</v>
      </c>
      <c r="EB7" s="39">
        <v>16.88</v>
      </c>
      <c r="EC7" s="39">
        <v>19.440000000000001</v>
      </c>
      <c r="ED7" s="39">
        <v>1.32</v>
      </c>
      <c r="EE7" s="39">
        <v>1.7</v>
      </c>
      <c r="EF7" s="39">
        <v>1.1399999999999999</v>
      </c>
      <c r="EG7" s="39">
        <v>0.2</v>
      </c>
      <c r="EH7" s="39">
        <v>0.66</v>
      </c>
      <c r="EI7" s="39">
        <v>1.65</v>
      </c>
      <c r="EJ7" s="39">
        <v>0.47</v>
      </c>
      <c r="EK7" s="39">
        <v>0.39</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2021-01-18T05:56:58Z</cp:lastPrinted>
  <dcterms:modified xsi:type="dcterms:W3CDTF">2021-02-25T23:42:00Z</dcterms:modified>
</cp:coreProperties>
</file>