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svst11\07建設部\07-06_管理係\05　決算\03　経営比較分析表\R6決算\"/>
    </mc:Choice>
  </mc:AlternateContent>
  <xr:revisionPtr revIDLastSave="0" documentId="13_ncr:1_{7E47F9C2-D009-4100-982B-0045855AC8E5}" xr6:coauthVersionLast="47" xr6:coauthVersionMax="47" xr10:uidLastSave="{00000000-0000-0000-0000-000000000000}"/>
  <workbookProtection workbookAlgorithmName="SHA-512" workbookHashValue="jvaRoNqB6xNm86E5avlXgMoIKk/OOACu6WFWrwQR50NwmPtsbzkzaGmD/BVGSvapBMMAWLKOLgiPat9Q0gRD3g==" workbookSaltValue="UNoL4hevGdJp76CmX2503g=="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AT8" i="4" s="1"/>
  <c r="R6" i="5"/>
  <c r="AL8" i="4" s="1"/>
  <c r="Q6" i="5"/>
  <c r="P6" i="5"/>
  <c r="P10" i="4" s="1"/>
  <c r="O6" i="5"/>
  <c r="N6" i="5"/>
  <c r="M6" i="5"/>
  <c r="L6" i="5"/>
  <c r="K6" i="5"/>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BB10" i="4"/>
  <c r="AT10" i="4"/>
  <c r="AL10" i="4"/>
  <c r="W10" i="4"/>
  <c r="I10" i="4"/>
  <c r="B10" i="4"/>
  <c r="AD8" i="4"/>
  <c r="W8" i="4"/>
  <c r="P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<sst xmlns="http://schemas.openxmlformats.org/spreadsheetml/2006/main" count="228" uniqueCount="113">
  <si>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</si>
  <si>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</si>
  <si>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</si>
  <si>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</si>
  <si>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</si>
  <si>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</si>
  <si>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</si>
  <si>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</si>
  <si>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</si>
  <si>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</si>
  <si>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</si>
  <si>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</si>
  <si>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</si>
  <si>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</si>
  <si>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</si>
  <si>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</si>
  <si>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</si>
  <si>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</si>
  <si>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</si>
  <si>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</si>
  <si>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</si>
  <si>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</si>
  <si>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</si>
  <si>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</si>
  <si>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</si>
  <si>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</si>
  <si>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</si>
  <si>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</si>
  <si>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</si>
  <si>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</si>
  <si>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</si>
  <si>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</si>
  <si>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</si>
  <si>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</si>
  <si>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</si>
  <si>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</si>
  <si>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</si>
  <si>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</si>
  <si>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</si>
  <si>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</si>
  <si>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</si>
  <si>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</si>
  <si>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</si>
  <si>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</si>
  <si>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</si>
  <si>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</si>
  <si>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</si>
  <si>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</si>
  <si>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</si>
  <si>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</si>
  <si>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</si>
  <si>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</si>
  <si>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</si>
  <si>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</si>
  <si>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</si>
  <si>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</si>
  <si>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</si>
  <si>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</si>
  <si>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</si>
  <si>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</si>
  <si>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</si>
  <si>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</si>
  <si>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</si>
  <si>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</si>
  <si>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</si>
  <si>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</si>
  <si>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</si>
  <si>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</si>
  <si>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</si>
  <si>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</si>
  <si>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</si>
  <si>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</si>
  <si>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</si>
  <si>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</si>
  <si>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</si>
  <si>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</si>
  <si>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</si>
  <si>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</si>
  <si>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</si>
  <si>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</si>
  <si>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</si>
  <si>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</si>
  <si>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</si>
  <si>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</si>
  <si>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</si>
  <si>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</si>
  <si>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</si>
  <si>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</si>
  <si>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</si>
  <si>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</si>
  <si>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</si>
  <si>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</si>
  <si>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</si>
  <si>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京都府　宮津市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</si>
  <si>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</si>
  <si>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</si>
  <si>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</si>
  <si>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</si>
  <si>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</si>
  <si>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</si>
  <si>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</si>
  <si>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</si>
  <si>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</si>
  <si>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</si>
  <si>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</si>
  <si>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</si>
  <si>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</si>
  <si>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</si>
  <si>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</si>
  <si>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</si>
  <si>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
　物価高騰等により、浄水施設等に係る維持管理費が増加した影響で経常収支比率は前年度に比べて減となっている。
③流動比率
　平成30年4月に簡易水道事業と経営統合したことに伴い、100%を下回っていたが、料金改定に伴う給水収益の増により流動比率は改善している。
④企業債残高対給水収益比率
　基幹浄水場の大規模改修や老朽配水管布設替等の実施により、類似団体と比較すると高い比率で推移している。企業債の借入は前年度比約127％となっているもの。
⑤料金回収率
　料金改定実施後、回収率は改善されたが、物価高騰等の影響により減少傾向にある。
⑥給水原価
　簡水統合により類似団体よりも高い水準となっており上昇傾向である。今後、更なる投資の効率化や維持管理費の削減等を行う必要がある。
⑦施設利用率
　類似団体と比べると高い水準となっており、今後も施設の統廃合などによる再構築を図り、更なる効率化を推進する。
⑧有収率
　有収水量の減少に伴い減少傾向にある。今後も引き続き施設の統廃合の検討とともに、漏水の要因に基づく布設替え等、効果的な更新を実施していく必要がある。</t>
    <rPh sb="13" eb="14">
      <t>トウ</t>
    </rPh>
    <rPh sb="243" eb="244">
      <t>ゴ</t>
    </rPh>
    <rPh sb="307" eb="311">
      <t>ジョウショウケイコウ</t>
    </rPh>
    <phoneticPr fontId="4"/>
  </si>
  <si>
    <t>①有形固定資産減価償却率
　簡易水道との経営統合により率が低下したものの、法定耐用年数に近い資産が多いことから上昇傾向にある。今後も施設の長寿命化等により適正な施設状況を維持していく必要がある。
②管路経年化率
　耐用年数超過の管路が増加しているため、今後は老朽管等の計画的な布設替等を実施していく予定である。
③管路更新率
　前年度は管路以外の工事に注力していたことや繰越事業増のため率は低かったもの。今年度は繰越工事の実施等により更新率は改善したが、今後も計画的に老朽管の布設替を行っていく予定である。</t>
    <rPh sb="164" eb="167">
      <t>ゼンネンド</t>
    </rPh>
    <rPh sb="168" eb="172">
      <t>カンロイガイ</t>
    </rPh>
    <rPh sb="173" eb="175">
      <t>コウジ</t>
    </rPh>
    <rPh sb="176" eb="178">
      <t>チュウリョク</t>
    </rPh>
    <rPh sb="187" eb="189">
      <t>ジギョウ</t>
    </rPh>
    <rPh sb="189" eb="190">
      <t>ゾウ</t>
    </rPh>
    <rPh sb="193" eb="194">
      <t>リツ</t>
    </rPh>
    <rPh sb="195" eb="196">
      <t>ヒク</t>
    </rPh>
    <rPh sb="202" eb="205">
      <t>コンネンド</t>
    </rPh>
    <rPh sb="206" eb="208">
      <t>クリコシ</t>
    </rPh>
    <rPh sb="211" eb="213">
      <t>ジッシ</t>
    </rPh>
    <rPh sb="213" eb="214">
      <t>ナド</t>
    </rPh>
    <rPh sb="221" eb="223">
      <t>カイゼン</t>
    </rPh>
    <phoneticPr fontId="4"/>
  </si>
  <si>
    <t>　給水人口の減少、老朽化施設の更新など、経営を取り巻く環境は非常に厳しい状態が続いているところ。令和７年10月に料金改定を実施し、収益確保に努めつつ、今後も水道事業ビジョンに基づく費用抑制や、施設の統廃合等、取組をさらに進めていくこととしている。</t>
    <rPh sb="48" eb="50">
      <t>レイワ</t>
    </rPh>
    <rPh sb="51" eb="52">
      <t>ネン</t>
    </rPh>
    <rPh sb="54" eb="55">
      <t>ガツ</t>
    </rPh>
    <rPh sb="56" eb="60">
      <t>リョウキンカイテイ</t>
    </rPh>
    <rPh sb="61" eb="63">
      <t>ジッシ</t>
    </rPh>
    <rPh sb="65" eb="67">
      <t>シュウエキ</t>
    </rPh>
    <rPh sb="67" eb="69">
      <t>カクホ</t>
    </rPh>
    <rPh sb="70" eb="71">
      <t>ツト</t>
    </rPh>
    <rPh sb="75" eb="77">
      <t>コンゴ</t>
    </rPh>
    <rPh sb="102" eb="103">
      <t>ナド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</si>
</sst>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0.95</c:v>
                </c:pt>
                <c:pt idx="1">
                  <c:v>0.3</c:v>
                </c:pt>
                <c:pt idx="2">
                  <c:v>0.14000000000000001</c:v>
                </c:pt>
                <c:pt idx="3">
                  <c:v>0.13</c:v>
                </c:pt>
                <c:pt idx="4">
                  <c:v>0.35</c:v>
                </c:pt>
              </c:numCache>
            </c:numRef>
          </c:val>
          <c:extLst>
            <c:ext xmlns:c16="http://schemas.microsoft.com/office/drawing/2014/chart" uri="{C3380CC4-5D6E-409C-BE32-E72D297353CC}">
              <c16:uniqueId val="{00000000-DAC6-4DEC-B40D-B644F743996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DAC6-4DEC-B40D-B644F743996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112.19</c:v>
                </c:pt>
                <c:pt idx="1">
                  <c:v>125.12</c:v>
                </c:pt>
                <c:pt idx="2">
                  <c:v>123.19</c:v>
                </c:pt>
                <c:pt idx="3">
                  <c:v>121.72</c:v>
                </c:pt>
                <c:pt idx="4">
                  <c:v>113.21</c:v>
                </c:pt>
              </c:numCache>
            </c:numRef>
          </c:val>
          <c:extLst>
            <c:ext xmlns:c16="http://schemas.microsoft.com/office/drawing/2014/chart" uri="{C3380CC4-5D6E-409C-BE32-E72D297353CC}">
              <c16:uniqueId val="{00000000-E7B2-40FF-AD0A-DD4E4EA0A9D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E7B2-40FF-AD0A-DD4E4EA0A9D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40.54</c:v>
                </c:pt>
                <c:pt idx="1">
                  <c:v>42.25</c:v>
                </c:pt>
                <c:pt idx="2">
                  <c:v>42.06</c:v>
                </c:pt>
                <c:pt idx="3">
                  <c:v>43.3</c:v>
                </c:pt>
                <c:pt idx="4">
                  <c:v>44.56</c:v>
                </c:pt>
              </c:numCache>
            </c:numRef>
          </c:val>
          <c:extLst>
            <c:ext xmlns:c16="http://schemas.microsoft.com/office/drawing/2014/chart" uri="{C3380CC4-5D6E-409C-BE32-E72D297353CC}">
              <c16:uniqueId val="{00000000-5E95-450E-A3A7-616409EB075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5E95-450E-A3A7-616409EB075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20.190000000000001</c:v>
                </c:pt>
                <c:pt idx="1">
                  <c:v>20.13</c:v>
                </c:pt>
                <c:pt idx="2">
                  <c:v>20.72</c:v>
                </c:pt>
                <c:pt idx="3">
                  <c:v>21.26</c:v>
                </c:pt>
                <c:pt idx="4">
                  <c:v>24.39</c:v>
                </c:pt>
              </c:numCache>
            </c:numRef>
          </c:val>
          <c:extLst>
            <c:ext xmlns:c16="http://schemas.microsoft.com/office/drawing/2014/chart" uri="{C3380CC4-5D6E-409C-BE32-E72D297353CC}">
              <c16:uniqueId val="{00000000-107E-4355-8923-39E6815C218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107E-4355-8923-39E6815C218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A0C-4210-9099-218E3638624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1A0C-4210-9099-218E3638624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82.06</c:v>
                </c:pt>
                <c:pt idx="1">
                  <c:v>105.29</c:v>
                </c:pt>
                <c:pt idx="2">
                  <c:v>107.94</c:v>
                </c:pt>
                <c:pt idx="3">
                  <c:v>126.11</c:v>
                </c:pt>
                <c:pt idx="4">
                  <c:v>148.57</c:v>
                </c:pt>
              </c:numCache>
            </c:numRef>
          </c:val>
          <c:extLst>
            <c:ext xmlns:c16="http://schemas.microsoft.com/office/drawing/2014/chart" uri="{C3380CC4-5D6E-409C-BE32-E72D297353CC}">
              <c16:uniqueId val="{00000000-D3F2-4AE4-9DAF-D0AC6A4E238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D3F2-4AE4-9DAF-D0AC6A4E238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944.4</c:v>
                </c:pt>
                <c:pt idx="1">
                  <c:v>778.22</c:v>
                </c:pt>
                <c:pt idx="2">
                  <c:v>808.61</c:v>
                </c:pt>
                <c:pt idx="3">
                  <c:v>806.35</c:v>
                </c:pt>
                <c:pt idx="4">
                  <c:v>816.49</c:v>
                </c:pt>
              </c:numCache>
            </c:numRef>
          </c:val>
          <c:extLst>
            <c:ext xmlns:c16="http://schemas.microsoft.com/office/drawing/2014/chart" uri="{C3380CC4-5D6E-409C-BE32-E72D297353CC}">
              <c16:uniqueId val="{00000000-BC15-43B8-98EB-A7A16356E65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BC15-43B8-98EB-A7A16356E65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87.03</c:v>
                </c:pt>
                <c:pt idx="1">
                  <c:v>107.98</c:v>
                </c:pt>
                <c:pt idx="2">
                  <c:v>106.34</c:v>
                </c:pt>
                <c:pt idx="3">
                  <c:v>104.73</c:v>
                </c:pt>
                <c:pt idx="4">
                  <c:v>96.67</c:v>
                </c:pt>
              </c:numCache>
            </c:numRef>
          </c:val>
          <c:extLst>
            <c:ext xmlns:c16="http://schemas.microsoft.com/office/drawing/2014/chart" uri="{C3380CC4-5D6E-409C-BE32-E72D297353CC}">
              <c16:uniqueId val="{00000000-A9DF-4F4F-AC71-851D5808D0B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A9DF-4F4F-AC71-851D5808D0B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209.25</c:v>
                </c:pt>
                <c:pt idx="1">
                  <c:v>210.43</c:v>
                </c:pt>
                <c:pt idx="2">
                  <c:v>215.53</c:v>
                </c:pt>
                <c:pt idx="3">
                  <c:v>219.37</c:v>
                </c:pt>
                <c:pt idx="4">
                  <c:v>238.83</c:v>
                </c:pt>
              </c:numCache>
            </c:numRef>
          </c:val>
          <c:extLst>
            <c:ext xmlns:c16="http://schemas.microsoft.com/office/drawing/2014/chart" uri="{C3380CC4-5D6E-409C-BE32-E72D297353CC}">
              <c16:uniqueId val="{00000000-F7AC-440F-9DEC-324A52D7B62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F7AC-440F-9DEC-324A52D7B62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61.77</c:v>
                </c:pt>
                <c:pt idx="1">
                  <c:v>60.07</c:v>
                </c:pt>
                <c:pt idx="2">
                  <c:v>59.83</c:v>
                </c:pt>
                <c:pt idx="3">
                  <c:v>59.64</c:v>
                </c:pt>
                <c:pt idx="4">
                  <c:v>62.65</c:v>
                </c:pt>
              </c:numCache>
            </c:numRef>
          </c:val>
          <c:extLst>
            <c:ext xmlns:c16="http://schemas.microsoft.com/office/drawing/2014/chart" uri="{C3380CC4-5D6E-409C-BE32-E72D297353CC}">
              <c16:uniqueId val="{00000000-FB23-44E5-95CE-D4A0E9C5B0F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FB23-44E5-95CE-D4A0E9C5B0F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83.48</c:v>
                </c:pt>
                <c:pt idx="1">
                  <c:v>84.4</c:v>
                </c:pt>
                <c:pt idx="2">
                  <c:v>84.28</c:v>
                </c:pt>
                <c:pt idx="3">
                  <c:v>83.99</c:v>
                </c:pt>
                <c:pt idx="4">
                  <c:v>79.8</c:v>
                </c:pt>
              </c:numCache>
            </c:numRef>
          </c:val>
          <c:extLst>
            <c:ext xmlns:c16="http://schemas.microsoft.com/office/drawing/2014/chart" uri="{C3380CC4-5D6E-409C-BE32-E72D297353CC}">
              <c16:uniqueId val="{00000000-3E65-4B55-8568-D8BB14DE145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3E65-4B55-8568-D8BB14DE145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E5" zoomScaleNormal="100" workbookViewId="0">
      <selection activeCell="BL66" sqref="BL66:BZ82"/>
    </sheetView>
  </sheetViews>
  <sheetFormatPr defaultColWidth="2.6328125" defaultRowHeight="13" x14ac:dyDescent="0.2"/>
  <cols>
    <col min="1" max="1" width="2.6328125" customWidth="1"/>
    <col min="2" max="62" width="3.7265625" customWidth="1"/>
    <col min="64" max="78" width="3.08984375" customWidth="1"/>
    <col min="79" max="79" width="4.453125" bestFit="1" customWidth="1"/>
    <col min="81" max="82" width="4.4531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京都府　宮津市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7" t="s">
        <v>1</v>
      </c>
      <c r="C7" s="48"/>
      <c r="D7" s="48"/>
      <c r="E7" s="48"/>
      <c r="F7" s="48"/>
      <c r="G7" s="48"/>
      <c r="H7" s="48"/>
      <c r="I7" s="47" t="s">
        <v>2</v>
      </c>
      <c r="J7" s="48"/>
      <c r="K7" s="48"/>
      <c r="L7" s="48"/>
      <c r="M7" s="48"/>
      <c r="N7" s="48"/>
      <c r="O7" s="69"/>
      <c r="P7" s="49" t="s">
        <v>3</v>
      </c>
      <c r="Q7" s="49"/>
      <c r="R7" s="49"/>
      <c r="S7" s="49"/>
      <c r="T7" s="49"/>
      <c r="U7" s="49"/>
      <c r="V7" s="49"/>
      <c r="W7" s="49" t="s">
        <v>4</v>
      </c>
      <c r="X7" s="49"/>
      <c r="Y7" s="49"/>
      <c r="Z7" s="49"/>
      <c r="AA7" s="49"/>
      <c r="AB7" s="49"/>
      <c r="AC7" s="49"/>
      <c r="AD7" s="49" t="s">
        <v>5</v>
      </c>
      <c r="AE7" s="49"/>
      <c r="AF7" s="49"/>
      <c r="AG7" s="49"/>
      <c r="AH7" s="49"/>
      <c r="AI7" s="49"/>
      <c r="AJ7" s="49"/>
      <c r="AK7" s="2"/>
      <c r="AL7" s="49" t="s">
        <v>6</v>
      </c>
      <c r="AM7" s="49"/>
      <c r="AN7" s="49"/>
      <c r="AO7" s="49"/>
      <c r="AP7" s="49"/>
      <c r="AQ7" s="49"/>
      <c r="AR7" s="49"/>
      <c r="AS7" s="49"/>
      <c r="AT7" s="47" t="s">
        <v>7</v>
      </c>
      <c r="AU7" s="48"/>
      <c r="AV7" s="48"/>
      <c r="AW7" s="48"/>
      <c r="AX7" s="48"/>
      <c r="AY7" s="48"/>
      <c r="AZ7" s="48"/>
      <c r="BA7" s="48"/>
      <c r="BB7" s="49" t="s">
        <v>8</v>
      </c>
      <c r="BC7" s="49"/>
      <c r="BD7" s="49"/>
      <c r="BE7" s="49"/>
      <c r="BF7" s="49"/>
      <c r="BG7" s="49"/>
      <c r="BH7" s="49"/>
      <c r="BI7" s="49"/>
      <c r="BJ7" s="3"/>
      <c r="BK7" s="3"/>
      <c r="BL7" s="81" t="s">
        <v>9</v>
      </c>
      <c r="BM7" s="82"/>
      <c r="BN7" s="82"/>
      <c r="BO7" s="82"/>
      <c r="BP7" s="82"/>
      <c r="BQ7" s="82"/>
      <c r="BR7" s="82"/>
      <c r="BS7" s="82"/>
      <c r="BT7" s="82"/>
      <c r="BU7" s="82"/>
      <c r="BV7" s="82"/>
      <c r="BW7" s="82"/>
      <c r="BX7" s="82"/>
      <c r="BY7" s="83"/>
    </row>
    <row r="8" spans="1:78" ht="18.75" customHeight="1" x14ac:dyDescent="0.2">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A6</v>
      </c>
      <c r="X8" s="77"/>
      <c r="Y8" s="77"/>
      <c r="Z8" s="77"/>
      <c r="AA8" s="77"/>
      <c r="AB8" s="77"/>
      <c r="AC8" s="77"/>
      <c r="AD8" s="77" t="str">
        <f>データ!$M$6</f>
        <v>非設置</v>
      </c>
      <c r="AE8" s="77"/>
      <c r="AF8" s="77"/>
      <c r="AG8" s="77"/>
      <c r="AH8" s="77"/>
      <c r="AI8" s="77"/>
      <c r="AJ8" s="77"/>
      <c r="AK8" s="2"/>
      <c r="AL8" s="68">
        <f>データ!$R$6</f>
        <v>15966</v>
      </c>
      <c r="AM8" s="68"/>
      <c r="AN8" s="68"/>
      <c r="AO8" s="68"/>
      <c r="AP8" s="68"/>
      <c r="AQ8" s="68"/>
      <c r="AR8" s="68"/>
      <c r="AS8" s="68"/>
      <c r="AT8" s="36">
        <f>データ!$S$6</f>
        <v>172.74</v>
      </c>
      <c r="AU8" s="37"/>
      <c r="AV8" s="37"/>
      <c r="AW8" s="37"/>
      <c r="AX8" s="37"/>
      <c r="AY8" s="37"/>
      <c r="AZ8" s="37"/>
      <c r="BA8" s="37"/>
      <c r="BB8" s="57">
        <f>データ!$T$6</f>
        <v>92.43</v>
      </c>
      <c r="BC8" s="57"/>
      <c r="BD8" s="57"/>
      <c r="BE8" s="57"/>
      <c r="BF8" s="57"/>
      <c r="BG8" s="57"/>
      <c r="BH8" s="57"/>
      <c r="BI8" s="57"/>
      <c r="BJ8" s="3"/>
      <c r="BK8" s="3"/>
      <c r="BL8" s="70" t="s">
        <v>10</v>
      </c>
      <c r="BM8" s="71"/>
      <c r="BN8" s="72" t="s">
        <v>11</v>
      </c>
      <c r="BO8" s="72"/>
      <c r="BP8" s="72"/>
      <c r="BQ8" s="72"/>
      <c r="BR8" s="72"/>
      <c r="BS8" s="72"/>
      <c r="BT8" s="72"/>
      <c r="BU8" s="72"/>
      <c r="BV8" s="72"/>
      <c r="BW8" s="72"/>
      <c r="BX8" s="72"/>
      <c r="BY8" s="73"/>
    </row>
    <row r="9" spans="1:78" ht="18.75" customHeight="1" x14ac:dyDescent="0.2">
      <c r="A9" s="2"/>
      <c r="B9" s="47" t="s">
        <v>12</v>
      </c>
      <c r="C9" s="48"/>
      <c r="D9" s="48"/>
      <c r="E9" s="48"/>
      <c r="F9" s="48"/>
      <c r="G9" s="48"/>
      <c r="H9" s="48"/>
      <c r="I9" s="47" t="s">
        <v>13</v>
      </c>
      <c r="J9" s="48"/>
      <c r="K9" s="48"/>
      <c r="L9" s="48"/>
      <c r="M9" s="48"/>
      <c r="N9" s="48"/>
      <c r="O9" s="69"/>
      <c r="P9" s="49" t="s">
        <v>14</v>
      </c>
      <c r="Q9" s="49"/>
      <c r="R9" s="49"/>
      <c r="S9" s="49"/>
      <c r="T9" s="49"/>
      <c r="U9" s="49"/>
      <c r="V9" s="49"/>
      <c r="W9" s="49" t="s">
        <v>15</v>
      </c>
      <c r="X9" s="49"/>
      <c r="Y9" s="49"/>
      <c r="Z9" s="49"/>
      <c r="AA9" s="49"/>
      <c r="AB9" s="49"/>
      <c r="AC9" s="49"/>
      <c r="AD9" s="2"/>
      <c r="AE9" s="2"/>
      <c r="AF9" s="2"/>
      <c r="AG9" s="2"/>
      <c r="AH9" s="2"/>
      <c r="AI9" s="2"/>
      <c r="AJ9" s="2"/>
      <c r="AK9" s="2"/>
      <c r="AL9" s="49" t="s">
        <v>16</v>
      </c>
      <c r="AM9" s="49"/>
      <c r="AN9" s="49"/>
      <c r="AO9" s="49"/>
      <c r="AP9" s="49"/>
      <c r="AQ9" s="49"/>
      <c r="AR9" s="49"/>
      <c r="AS9" s="49"/>
      <c r="AT9" s="47" t="s">
        <v>17</v>
      </c>
      <c r="AU9" s="48"/>
      <c r="AV9" s="48"/>
      <c r="AW9" s="48"/>
      <c r="AX9" s="48"/>
      <c r="AY9" s="48"/>
      <c r="AZ9" s="48"/>
      <c r="BA9" s="48"/>
      <c r="BB9" s="49" t="s">
        <v>18</v>
      </c>
      <c r="BC9" s="49"/>
      <c r="BD9" s="49"/>
      <c r="BE9" s="49"/>
      <c r="BF9" s="49"/>
      <c r="BG9" s="49"/>
      <c r="BH9" s="49"/>
      <c r="BI9" s="49"/>
      <c r="BJ9" s="3"/>
      <c r="BK9" s="3"/>
      <c r="BL9" s="50" t="s">
        <v>19</v>
      </c>
      <c r="BM9" s="51"/>
      <c r="BN9" s="52" t="s">
        <v>20</v>
      </c>
      <c r="BO9" s="52"/>
      <c r="BP9" s="52"/>
      <c r="BQ9" s="52"/>
      <c r="BR9" s="52"/>
      <c r="BS9" s="52"/>
      <c r="BT9" s="52"/>
      <c r="BU9" s="52"/>
      <c r="BV9" s="52"/>
      <c r="BW9" s="52"/>
      <c r="BX9" s="52"/>
      <c r="BY9" s="53"/>
    </row>
    <row r="10" spans="1:78" ht="18.75" customHeight="1" x14ac:dyDescent="0.2">
      <c r="A10" s="2"/>
      <c r="B10" s="36" t="str">
        <f>データ!$N$6</f>
        <v>-</v>
      </c>
      <c r="C10" s="37"/>
      <c r="D10" s="37"/>
      <c r="E10" s="37"/>
      <c r="F10" s="37"/>
      <c r="G10" s="37"/>
      <c r="H10" s="37"/>
      <c r="I10" s="36">
        <f>データ!$O$6</f>
        <v>39.020000000000003</v>
      </c>
      <c r="J10" s="37"/>
      <c r="K10" s="37"/>
      <c r="L10" s="37"/>
      <c r="M10" s="37"/>
      <c r="N10" s="37"/>
      <c r="O10" s="67"/>
      <c r="P10" s="57">
        <f>データ!$P$6</f>
        <v>99.88</v>
      </c>
      <c r="Q10" s="57"/>
      <c r="R10" s="57"/>
      <c r="S10" s="57"/>
      <c r="T10" s="57"/>
      <c r="U10" s="57"/>
      <c r="V10" s="57"/>
      <c r="W10" s="68">
        <f>データ!$Q$6</f>
        <v>3853</v>
      </c>
      <c r="X10" s="68"/>
      <c r="Y10" s="68"/>
      <c r="Z10" s="68"/>
      <c r="AA10" s="68"/>
      <c r="AB10" s="68"/>
      <c r="AC10" s="68"/>
      <c r="AD10" s="2"/>
      <c r="AE10" s="2"/>
      <c r="AF10" s="2"/>
      <c r="AG10" s="2"/>
      <c r="AH10" s="2"/>
      <c r="AI10" s="2"/>
      <c r="AJ10" s="2"/>
      <c r="AK10" s="2"/>
      <c r="AL10" s="68">
        <f>データ!$U$6</f>
        <v>15772</v>
      </c>
      <c r="AM10" s="68"/>
      <c r="AN10" s="68"/>
      <c r="AO10" s="68"/>
      <c r="AP10" s="68"/>
      <c r="AQ10" s="68"/>
      <c r="AR10" s="68"/>
      <c r="AS10" s="68"/>
      <c r="AT10" s="36">
        <f>データ!$V$6</f>
        <v>16.73</v>
      </c>
      <c r="AU10" s="37"/>
      <c r="AV10" s="37"/>
      <c r="AW10" s="37"/>
      <c r="AX10" s="37"/>
      <c r="AY10" s="37"/>
      <c r="AZ10" s="37"/>
      <c r="BA10" s="37"/>
      <c r="BB10" s="57">
        <f>データ!$W$6</f>
        <v>942.74</v>
      </c>
      <c r="BC10" s="57"/>
      <c r="BD10" s="57"/>
      <c r="BE10" s="57"/>
      <c r="BF10" s="57"/>
      <c r="BG10" s="57"/>
      <c r="BH10" s="57"/>
      <c r="BI10" s="57"/>
      <c r="BJ10" s="2"/>
      <c r="BK10" s="2"/>
      <c r="BL10" s="58" t="s">
        <v>21</v>
      </c>
      <c r="BM10" s="59"/>
      <c r="BN10" s="60" t="s">
        <v>22</v>
      </c>
      <c r="BO10" s="60"/>
      <c r="BP10" s="60"/>
      <c r="BQ10" s="60"/>
      <c r="BR10" s="60"/>
      <c r="BS10" s="60"/>
      <c r="BT10" s="60"/>
      <c r="BU10" s="60"/>
      <c r="BV10" s="60"/>
      <c r="BW10" s="60"/>
      <c r="BX10" s="60"/>
      <c r="BY10" s="61"/>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23</v>
      </c>
      <c r="BM11" s="62"/>
      <c r="BN11" s="62"/>
      <c r="BO11" s="62"/>
      <c r="BP11" s="62"/>
      <c r="BQ11" s="62"/>
      <c r="BR11" s="62"/>
      <c r="BS11" s="62"/>
      <c r="BT11" s="62"/>
      <c r="BU11" s="62"/>
      <c r="BV11" s="62"/>
      <c r="BW11" s="62"/>
      <c r="BX11" s="62"/>
      <c r="BY11" s="62"/>
      <c r="BZ11" s="62"/>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x14ac:dyDescent="0.2">
      <c r="A14" s="2"/>
      <c r="B14" s="64" t="s">
        <v>24</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30" t="s">
        <v>25</v>
      </c>
      <c r="BM14" s="31"/>
      <c r="BN14" s="31"/>
      <c r="BO14" s="31"/>
      <c r="BP14" s="31"/>
      <c r="BQ14" s="31"/>
      <c r="BR14" s="31"/>
      <c r="BS14" s="31"/>
      <c r="BT14" s="31"/>
      <c r="BU14" s="31"/>
      <c r="BV14" s="31"/>
      <c r="BW14" s="31"/>
      <c r="BX14" s="31"/>
      <c r="BY14" s="31"/>
      <c r="BZ14" s="32"/>
    </row>
    <row r="15" spans="1:78" ht="13.5" customHeight="1" x14ac:dyDescent="0.2">
      <c r="A15" s="2"/>
      <c r="B15" s="44"/>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6"/>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1" t="s">
        <v>111</v>
      </c>
      <c r="BM47" s="42"/>
      <c r="BN47" s="42"/>
      <c r="BO47" s="42"/>
      <c r="BP47" s="42"/>
      <c r="BQ47" s="42"/>
      <c r="BR47" s="42"/>
      <c r="BS47" s="42"/>
      <c r="BT47" s="42"/>
      <c r="BU47" s="42"/>
      <c r="BV47" s="42"/>
      <c r="BW47" s="42"/>
      <c r="BX47" s="42"/>
      <c r="BY47" s="42"/>
      <c r="BZ47" s="4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1"/>
      <c r="BM48" s="42"/>
      <c r="BN48" s="42"/>
      <c r="BO48" s="42"/>
      <c r="BP48" s="42"/>
      <c r="BQ48" s="42"/>
      <c r="BR48" s="42"/>
      <c r="BS48" s="42"/>
      <c r="BT48" s="42"/>
      <c r="BU48" s="42"/>
      <c r="BV48" s="42"/>
      <c r="BW48" s="42"/>
      <c r="BX48" s="42"/>
      <c r="BY48" s="42"/>
      <c r="BZ48" s="4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1"/>
      <c r="BM49" s="42"/>
      <c r="BN49" s="42"/>
      <c r="BO49" s="42"/>
      <c r="BP49" s="42"/>
      <c r="BQ49" s="42"/>
      <c r="BR49" s="42"/>
      <c r="BS49" s="42"/>
      <c r="BT49" s="42"/>
      <c r="BU49" s="42"/>
      <c r="BV49" s="42"/>
      <c r="BW49" s="42"/>
      <c r="BX49" s="42"/>
      <c r="BY49" s="42"/>
      <c r="BZ49" s="4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1"/>
      <c r="BM50" s="42"/>
      <c r="BN50" s="42"/>
      <c r="BO50" s="42"/>
      <c r="BP50" s="42"/>
      <c r="BQ50" s="42"/>
      <c r="BR50" s="42"/>
      <c r="BS50" s="42"/>
      <c r="BT50" s="42"/>
      <c r="BU50" s="42"/>
      <c r="BV50" s="42"/>
      <c r="BW50" s="42"/>
      <c r="BX50" s="42"/>
      <c r="BY50" s="42"/>
      <c r="BZ50" s="4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1"/>
      <c r="BM51" s="42"/>
      <c r="BN51" s="42"/>
      <c r="BO51" s="42"/>
      <c r="BP51" s="42"/>
      <c r="BQ51" s="42"/>
      <c r="BR51" s="42"/>
      <c r="BS51" s="42"/>
      <c r="BT51" s="42"/>
      <c r="BU51" s="42"/>
      <c r="BV51" s="42"/>
      <c r="BW51" s="42"/>
      <c r="BX51" s="42"/>
      <c r="BY51" s="42"/>
      <c r="BZ51" s="4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1"/>
      <c r="BM52" s="42"/>
      <c r="BN52" s="42"/>
      <c r="BO52" s="42"/>
      <c r="BP52" s="42"/>
      <c r="BQ52" s="42"/>
      <c r="BR52" s="42"/>
      <c r="BS52" s="42"/>
      <c r="BT52" s="42"/>
      <c r="BU52" s="42"/>
      <c r="BV52" s="42"/>
      <c r="BW52" s="42"/>
      <c r="BX52" s="42"/>
      <c r="BY52" s="42"/>
      <c r="BZ52" s="4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1"/>
      <c r="BM53" s="42"/>
      <c r="BN53" s="42"/>
      <c r="BO53" s="42"/>
      <c r="BP53" s="42"/>
      <c r="BQ53" s="42"/>
      <c r="BR53" s="42"/>
      <c r="BS53" s="42"/>
      <c r="BT53" s="42"/>
      <c r="BU53" s="42"/>
      <c r="BV53" s="42"/>
      <c r="BW53" s="42"/>
      <c r="BX53" s="42"/>
      <c r="BY53" s="42"/>
      <c r="BZ53" s="4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1"/>
      <c r="BM54" s="42"/>
      <c r="BN54" s="42"/>
      <c r="BO54" s="42"/>
      <c r="BP54" s="42"/>
      <c r="BQ54" s="42"/>
      <c r="BR54" s="42"/>
      <c r="BS54" s="42"/>
      <c r="BT54" s="42"/>
      <c r="BU54" s="42"/>
      <c r="BV54" s="42"/>
      <c r="BW54" s="42"/>
      <c r="BX54" s="42"/>
      <c r="BY54" s="42"/>
      <c r="BZ54" s="4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1"/>
      <c r="BM55" s="42"/>
      <c r="BN55" s="42"/>
      <c r="BO55" s="42"/>
      <c r="BP55" s="42"/>
      <c r="BQ55" s="42"/>
      <c r="BR55" s="42"/>
      <c r="BS55" s="42"/>
      <c r="BT55" s="42"/>
      <c r="BU55" s="42"/>
      <c r="BV55" s="42"/>
      <c r="BW55" s="42"/>
      <c r="BX55" s="42"/>
      <c r="BY55" s="42"/>
      <c r="BZ55" s="4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1"/>
      <c r="BM56" s="42"/>
      <c r="BN56" s="42"/>
      <c r="BO56" s="42"/>
      <c r="BP56" s="42"/>
      <c r="BQ56" s="42"/>
      <c r="BR56" s="42"/>
      <c r="BS56" s="42"/>
      <c r="BT56" s="42"/>
      <c r="BU56" s="42"/>
      <c r="BV56" s="42"/>
      <c r="BW56" s="42"/>
      <c r="BX56" s="42"/>
      <c r="BY56" s="42"/>
      <c r="BZ56" s="4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1"/>
      <c r="BM57" s="42"/>
      <c r="BN57" s="42"/>
      <c r="BO57" s="42"/>
      <c r="BP57" s="42"/>
      <c r="BQ57" s="42"/>
      <c r="BR57" s="42"/>
      <c r="BS57" s="42"/>
      <c r="BT57" s="42"/>
      <c r="BU57" s="42"/>
      <c r="BV57" s="42"/>
      <c r="BW57" s="42"/>
      <c r="BX57" s="42"/>
      <c r="BY57" s="42"/>
      <c r="BZ57" s="4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1"/>
      <c r="BM58" s="42"/>
      <c r="BN58" s="42"/>
      <c r="BO58" s="42"/>
      <c r="BP58" s="42"/>
      <c r="BQ58" s="42"/>
      <c r="BR58" s="42"/>
      <c r="BS58" s="42"/>
      <c r="BT58" s="42"/>
      <c r="BU58" s="42"/>
      <c r="BV58" s="42"/>
      <c r="BW58" s="42"/>
      <c r="BX58" s="42"/>
      <c r="BY58" s="42"/>
      <c r="BZ58" s="4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1"/>
      <c r="BM59" s="42"/>
      <c r="BN59" s="42"/>
      <c r="BO59" s="42"/>
      <c r="BP59" s="42"/>
      <c r="BQ59" s="42"/>
      <c r="BR59" s="42"/>
      <c r="BS59" s="42"/>
      <c r="BT59" s="42"/>
      <c r="BU59" s="42"/>
      <c r="BV59" s="42"/>
      <c r="BW59" s="42"/>
      <c r="BX59" s="42"/>
      <c r="BY59" s="42"/>
      <c r="BZ59" s="43"/>
    </row>
    <row r="60" spans="1:78" ht="13.5" customHeight="1" x14ac:dyDescent="0.2">
      <c r="A60" s="2"/>
      <c r="B60" s="44" t="s">
        <v>27</v>
      </c>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6"/>
      <c r="BK60" s="2"/>
      <c r="BL60" s="41"/>
      <c r="BM60" s="42"/>
      <c r="BN60" s="42"/>
      <c r="BO60" s="42"/>
      <c r="BP60" s="42"/>
      <c r="BQ60" s="42"/>
      <c r="BR60" s="42"/>
      <c r="BS60" s="42"/>
      <c r="BT60" s="42"/>
      <c r="BU60" s="42"/>
      <c r="BV60" s="42"/>
      <c r="BW60" s="42"/>
      <c r="BX60" s="42"/>
      <c r="BY60" s="42"/>
      <c r="BZ60" s="43"/>
    </row>
    <row r="61" spans="1:78" ht="13.5" customHeight="1" x14ac:dyDescent="0.2">
      <c r="A61" s="2"/>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6"/>
      <c r="BK61" s="2"/>
      <c r="BL61" s="41"/>
      <c r="BM61" s="42"/>
      <c r="BN61" s="42"/>
      <c r="BO61" s="42"/>
      <c r="BP61" s="42"/>
      <c r="BQ61" s="42"/>
      <c r="BR61" s="42"/>
      <c r="BS61" s="42"/>
      <c r="BT61" s="42"/>
      <c r="BU61" s="42"/>
      <c r="BV61" s="42"/>
      <c r="BW61" s="42"/>
      <c r="BX61" s="42"/>
      <c r="BY61" s="42"/>
      <c r="BZ61" s="4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1"/>
      <c r="BM62" s="42"/>
      <c r="BN62" s="42"/>
      <c r="BO62" s="42"/>
      <c r="BP62" s="42"/>
      <c r="BQ62" s="42"/>
      <c r="BR62" s="42"/>
      <c r="BS62" s="42"/>
      <c r="BT62" s="42"/>
      <c r="BU62" s="42"/>
      <c r="BV62" s="42"/>
      <c r="BW62" s="42"/>
      <c r="BX62" s="42"/>
      <c r="BY62" s="42"/>
      <c r="BZ62" s="4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1"/>
      <c r="BM63" s="42"/>
      <c r="BN63" s="42"/>
      <c r="BO63" s="42"/>
      <c r="BP63" s="42"/>
      <c r="BQ63" s="42"/>
      <c r="BR63" s="42"/>
      <c r="BS63" s="42"/>
      <c r="BT63" s="42"/>
      <c r="BU63" s="42"/>
      <c r="BV63" s="42"/>
      <c r="BW63" s="42"/>
      <c r="BX63" s="42"/>
      <c r="BY63" s="42"/>
      <c r="BZ63" s="4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1" t="s">
        <v>112</v>
      </c>
      <c r="BM66" s="42"/>
      <c r="BN66" s="42"/>
      <c r="BO66" s="42"/>
      <c r="BP66" s="42"/>
      <c r="BQ66" s="42"/>
      <c r="BR66" s="42"/>
      <c r="BS66" s="42"/>
      <c r="BT66" s="42"/>
      <c r="BU66" s="42"/>
      <c r="BV66" s="42"/>
      <c r="BW66" s="42"/>
      <c r="BX66" s="42"/>
      <c r="BY66" s="42"/>
      <c r="BZ66" s="43"/>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1"/>
      <c r="BM67" s="42"/>
      <c r="BN67" s="42"/>
      <c r="BO67" s="42"/>
      <c r="BP67" s="42"/>
      <c r="BQ67" s="42"/>
      <c r="BR67" s="42"/>
      <c r="BS67" s="42"/>
      <c r="BT67" s="42"/>
      <c r="BU67" s="42"/>
      <c r="BV67" s="42"/>
      <c r="BW67" s="42"/>
      <c r="BX67" s="42"/>
      <c r="BY67" s="42"/>
      <c r="BZ67" s="43"/>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1"/>
      <c r="BM68" s="42"/>
      <c r="BN68" s="42"/>
      <c r="BO68" s="42"/>
      <c r="BP68" s="42"/>
      <c r="BQ68" s="42"/>
      <c r="BR68" s="42"/>
      <c r="BS68" s="42"/>
      <c r="BT68" s="42"/>
      <c r="BU68" s="42"/>
      <c r="BV68" s="42"/>
      <c r="BW68" s="42"/>
      <c r="BX68" s="42"/>
      <c r="BY68" s="42"/>
      <c r="BZ68" s="43"/>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1"/>
      <c r="BM69" s="42"/>
      <c r="BN69" s="42"/>
      <c r="BO69" s="42"/>
      <c r="BP69" s="42"/>
      <c r="BQ69" s="42"/>
      <c r="BR69" s="42"/>
      <c r="BS69" s="42"/>
      <c r="BT69" s="42"/>
      <c r="BU69" s="42"/>
      <c r="BV69" s="42"/>
      <c r="BW69" s="42"/>
      <c r="BX69" s="42"/>
      <c r="BY69" s="42"/>
      <c r="BZ69" s="43"/>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1"/>
      <c r="BM70" s="42"/>
      <c r="BN70" s="42"/>
      <c r="BO70" s="42"/>
      <c r="BP70" s="42"/>
      <c r="BQ70" s="42"/>
      <c r="BR70" s="42"/>
      <c r="BS70" s="42"/>
      <c r="BT70" s="42"/>
      <c r="BU70" s="42"/>
      <c r="BV70" s="42"/>
      <c r="BW70" s="42"/>
      <c r="BX70" s="42"/>
      <c r="BY70" s="42"/>
      <c r="BZ70" s="43"/>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1"/>
      <c r="BM71" s="42"/>
      <c r="BN71" s="42"/>
      <c r="BO71" s="42"/>
      <c r="BP71" s="42"/>
      <c r="BQ71" s="42"/>
      <c r="BR71" s="42"/>
      <c r="BS71" s="42"/>
      <c r="BT71" s="42"/>
      <c r="BU71" s="42"/>
      <c r="BV71" s="42"/>
      <c r="BW71" s="42"/>
      <c r="BX71" s="42"/>
      <c r="BY71" s="42"/>
      <c r="BZ71" s="43"/>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1"/>
      <c r="BM72" s="42"/>
      <c r="BN72" s="42"/>
      <c r="BO72" s="42"/>
      <c r="BP72" s="42"/>
      <c r="BQ72" s="42"/>
      <c r="BR72" s="42"/>
      <c r="BS72" s="42"/>
      <c r="BT72" s="42"/>
      <c r="BU72" s="42"/>
      <c r="BV72" s="42"/>
      <c r="BW72" s="42"/>
      <c r="BX72" s="42"/>
      <c r="BY72" s="42"/>
      <c r="BZ72" s="43"/>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1"/>
      <c r="BM73" s="42"/>
      <c r="BN73" s="42"/>
      <c r="BO73" s="42"/>
      <c r="BP73" s="42"/>
      <c r="BQ73" s="42"/>
      <c r="BR73" s="42"/>
      <c r="BS73" s="42"/>
      <c r="BT73" s="42"/>
      <c r="BU73" s="42"/>
      <c r="BV73" s="42"/>
      <c r="BW73" s="42"/>
      <c r="BX73" s="42"/>
      <c r="BY73" s="42"/>
      <c r="BZ73" s="43"/>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1"/>
      <c r="BM74" s="42"/>
      <c r="BN74" s="42"/>
      <c r="BO74" s="42"/>
      <c r="BP74" s="42"/>
      <c r="BQ74" s="42"/>
      <c r="BR74" s="42"/>
      <c r="BS74" s="42"/>
      <c r="BT74" s="42"/>
      <c r="BU74" s="42"/>
      <c r="BV74" s="42"/>
      <c r="BW74" s="42"/>
      <c r="BX74" s="42"/>
      <c r="BY74" s="42"/>
      <c r="BZ74" s="43"/>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1"/>
      <c r="BM75" s="42"/>
      <c r="BN75" s="42"/>
      <c r="BO75" s="42"/>
      <c r="BP75" s="42"/>
      <c r="BQ75" s="42"/>
      <c r="BR75" s="42"/>
      <c r="BS75" s="42"/>
      <c r="BT75" s="42"/>
      <c r="BU75" s="42"/>
      <c r="BV75" s="42"/>
      <c r="BW75" s="42"/>
      <c r="BX75" s="42"/>
      <c r="BY75" s="42"/>
      <c r="BZ75" s="43"/>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1"/>
      <c r="BM76" s="42"/>
      <c r="BN76" s="42"/>
      <c r="BO76" s="42"/>
      <c r="BP76" s="42"/>
      <c r="BQ76" s="42"/>
      <c r="BR76" s="42"/>
      <c r="BS76" s="42"/>
      <c r="BT76" s="42"/>
      <c r="BU76" s="42"/>
      <c r="BV76" s="42"/>
      <c r="BW76" s="42"/>
      <c r="BX76" s="42"/>
      <c r="BY76" s="42"/>
      <c r="BZ76" s="43"/>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1"/>
      <c r="BM77" s="42"/>
      <c r="BN77" s="42"/>
      <c r="BO77" s="42"/>
      <c r="BP77" s="42"/>
      <c r="BQ77" s="42"/>
      <c r="BR77" s="42"/>
      <c r="BS77" s="42"/>
      <c r="BT77" s="42"/>
      <c r="BU77" s="42"/>
      <c r="BV77" s="42"/>
      <c r="BW77" s="42"/>
      <c r="BX77" s="42"/>
      <c r="BY77" s="42"/>
      <c r="BZ77" s="43"/>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1"/>
      <c r="BM78" s="42"/>
      <c r="BN78" s="42"/>
      <c r="BO78" s="42"/>
      <c r="BP78" s="42"/>
      <c r="BQ78" s="42"/>
      <c r="BR78" s="42"/>
      <c r="BS78" s="42"/>
      <c r="BT78" s="42"/>
      <c r="BU78" s="42"/>
      <c r="BV78" s="42"/>
      <c r="BW78" s="42"/>
      <c r="BX78" s="42"/>
      <c r="BY78" s="42"/>
      <c r="BZ78" s="43"/>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1"/>
      <c r="BM79" s="42"/>
      <c r="BN79" s="42"/>
      <c r="BO79" s="42"/>
      <c r="BP79" s="42"/>
      <c r="BQ79" s="42"/>
      <c r="BR79" s="42"/>
      <c r="BS79" s="42"/>
      <c r="BT79" s="42"/>
      <c r="BU79" s="42"/>
      <c r="BV79" s="42"/>
      <c r="BW79" s="42"/>
      <c r="BX79" s="42"/>
      <c r="BY79" s="42"/>
      <c r="BZ79" s="43"/>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1"/>
      <c r="BM80" s="42"/>
      <c r="BN80" s="42"/>
      <c r="BO80" s="42"/>
      <c r="BP80" s="42"/>
      <c r="BQ80" s="42"/>
      <c r="BR80" s="42"/>
      <c r="BS80" s="42"/>
      <c r="BT80" s="42"/>
      <c r="BU80" s="42"/>
      <c r="BV80" s="42"/>
      <c r="BW80" s="42"/>
      <c r="BX80" s="42"/>
      <c r="BY80" s="42"/>
      <c r="BZ80" s="43"/>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1"/>
      <c r="BM81" s="42"/>
      <c r="BN81" s="42"/>
      <c r="BO81" s="42"/>
      <c r="BP81" s="42"/>
      <c r="BQ81" s="42"/>
      <c r="BR81" s="42"/>
      <c r="BS81" s="42"/>
      <c r="BT81" s="42"/>
      <c r="BU81" s="42"/>
      <c r="BV81" s="42"/>
      <c r="BW81" s="42"/>
      <c r="BX81" s="42"/>
      <c r="BY81" s="42"/>
      <c r="BZ81" s="43"/>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4"/>
      <c r="BM82" s="55"/>
      <c r="BN82" s="55"/>
      <c r="BO82" s="55"/>
      <c r="BP82" s="55"/>
      <c r="BQ82" s="55"/>
      <c r="BR82" s="55"/>
      <c r="BS82" s="55"/>
      <c r="BT82" s="55"/>
      <c r="BU82" s="55"/>
      <c r="BV82" s="55"/>
      <c r="BW82" s="55"/>
      <c r="BX82" s="55"/>
      <c r="BY82" s="55"/>
      <c r="BZ82" s="56"/>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ilaqiWN9+WovJ3RGbNwS1tI//mlkww0uyKgWVxpIz5kkOfTRllN6B9kbFJsaI8dVgKTSfxicbrJH856l0djuAw==" saltValue="ALwCXoJqeZhk5Q6Idnys4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headerFooter>
    <oddFooter>&amp;R&amp;Z&amp;F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 x14ac:dyDescent="0.2"/>
  <cols>
    <col min="2" max="144" width="11.9062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262056</v>
      </c>
      <c r="D6" s="20">
        <f t="shared" si="3"/>
        <v>46</v>
      </c>
      <c r="E6" s="20">
        <f t="shared" si="3"/>
        <v>1</v>
      </c>
      <c r="F6" s="20">
        <f t="shared" si="3"/>
        <v>0</v>
      </c>
      <c r="G6" s="20">
        <f t="shared" si="3"/>
        <v>1</v>
      </c>
      <c r="H6" s="20" t="str">
        <f t="shared" si="3"/>
        <v>京都府　宮津市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39.020000000000003</v>
      </c>
      <c r="P6" s="21">
        <f t="shared" si="3"/>
        <v>99.88</v>
      </c>
      <c r="Q6" s="21">
        <f t="shared" si="3"/>
        <v>3853</v>
      </c>
      <c r="R6" s="21">
        <f t="shared" si="3"/>
        <v>15966</v>
      </c>
      <c r="S6" s="21">
        <f t="shared" si="3"/>
        <v>172.74</v>
      </c>
      <c r="T6" s="21">
        <f t="shared" si="3"/>
        <v>92.43</v>
      </c>
      <c r="U6" s="21">
        <f t="shared" si="3"/>
        <v>15772</v>
      </c>
      <c r="V6" s="21">
        <f t="shared" si="3"/>
        <v>16.73</v>
      </c>
      <c r="W6" s="21">
        <f t="shared" si="3"/>
        <v>942.74</v>
      </c>
      <c r="X6" s="22">
        <f>IF(X7="",NA(),X7)</f>
        <v>112.19</v>
      </c>
      <c r="Y6" s="22">
        <f t="shared" ref="Y6:AG6" si="4">IF(Y7="",NA(),Y7)</f>
        <v>125.12</v>
      </c>
      <c r="Z6" s="22">
        <f t="shared" si="4"/>
        <v>123.19</v>
      </c>
      <c r="AA6" s="22">
        <f t="shared" si="4"/>
        <v>121.72</v>
      </c>
      <c r="AB6" s="22">
        <f t="shared" si="4"/>
        <v>113.21</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82.06</v>
      </c>
      <c r="AU6" s="22">
        <f t="shared" ref="AU6:BC6" si="6">IF(AU7="",NA(),AU7)</f>
        <v>105.29</v>
      </c>
      <c r="AV6" s="22">
        <f t="shared" si="6"/>
        <v>107.94</v>
      </c>
      <c r="AW6" s="22">
        <f t="shared" si="6"/>
        <v>126.11</v>
      </c>
      <c r="AX6" s="22">
        <f t="shared" si="6"/>
        <v>148.57</v>
      </c>
      <c r="AY6" s="22">
        <f t="shared" si="6"/>
        <v>367.55</v>
      </c>
      <c r="AZ6" s="22">
        <f t="shared" si="6"/>
        <v>378.56</v>
      </c>
      <c r="BA6" s="22">
        <f t="shared" si="6"/>
        <v>364.46</v>
      </c>
      <c r="BB6" s="22">
        <f t="shared" si="6"/>
        <v>338.89</v>
      </c>
      <c r="BC6" s="22">
        <f t="shared" si="6"/>
        <v>352.34</v>
      </c>
      <c r="BD6" s="21" t="str">
        <f>IF(BD7="","",IF(BD7="-","【-】","【"&amp;SUBSTITUTE(TEXT(BD7,"#,##0.00"),"-","△")&amp;"】"))</f>
        <v>【239.69】</v>
      </c>
      <c r="BE6" s="22">
        <f>IF(BE7="",NA(),BE7)</f>
        <v>944.4</v>
      </c>
      <c r="BF6" s="22">
        <f t="shared" ref="BF6:BN6" si="7">IF(BF7="",NA(),BF7)</f>
        <v>778.22</v>
      </c>
      <c r="BG6" s="22">
        <f t="shared" si="7"/>
        <v>808.61</v>
      </c>
      <c r="BH6" s="22">
        <f t="shared" si="7"/>
        <v>806.35</v>
      </c>
      <c r="BI6" s="22">
        <f t="shared" si="7"/>
        <v>816.49</v>
      </c>
      <c r="BJ6" s="22">
        <f t="shared" si="7"/>
        <v>418.68</v>
      </c>
      <c r="BK6" s="22">
        <f t="shared" si="7"/>
        <v>395.68</v>
      </c>
      <c r="BL6" s="22">
        <f t="shared" si="7"/>
        <v>403.72</v>
      </c>
      <c r="BM6" s="22">
        <f t="shared" si="7"/>
        <v>400.21</v>
      </c>
      <c r="BN6" s="22">
        <f t="shared" si="7"/>
        <v>391.13</v>
      </c>
      <c r="BO6" s="21" t="str">
        <f>IF(BO7="","",IF(BO7="-","【-】","【"&amp;SUBSTITUTE(TEXT(BO7,"#,##0.00"),"-","△")&amp;"】"))</f>
        <v>【264.86】</v>
      </c>
      <c r="BP6" s="22">
        <f>IF(BP7="",NA(),BP7)</f>
        <v>87.03</v>
      </c>
      <c r="BQ6" s="22">
        <f t="shared" ref="BQ6:BY6" si="8">IF(BQ7="",NA(),BQ7)</f>
        <v>107.98</v>
      </c>
      <c r="BR6" s="22">
        <f t="shared" si="8"/>
        <v>106.34</v>
      </c>
      <c r="BS6" s="22">
        <f t="shared" si="8"/>
        <v>104.73</v>
      </c>
      <c r="BT6" s="22">
        <f t="shared" si="8"/>
        <v>96.67</v>
      </c>
      <c r="BU6" s="22">
        <f t="shared" si="8"/>
        <v>94.78</v>
      </c>
      <c r="BV6" s="22">
        <f t="shared" si="8"/>
        <v>97.59</v>
      </c>
      <c r="BW6" s="22">
        <f t="shared" si="8"/>
        <v>92.17</v>
      </c>
      <c r="BX6" s="22">
        <f t="shared" si="8"/>
        <v>92.83</v>
      </c>
      <c r="BY6" s="22">
        <f t="shared" si="8"/>
        <v>92.16</v>
      </c>
      <c r="BZ6" s="21" t="str">
        <f>IF(BZ7="","",IF(BZ7="-","【-】","【"&amp;SUBSTITUTE(TEXT(BZ7,"#,##0.00"),"-","△")&amp;"】"))</f>
        <v>【97.59】</v>
      </c>
      <c r="CA6" s="22">
        <f>IF(CA7="",NA(),CA7)</f>
        <v>209.25</v>
      </c>
      <c r="CB6" s="22">
        <f t="shared" ref="CB6:CJ6" si="9">IF(CB7="",NA(),CB7)</f>
        <v>210.43</v>
      </c>
      <c r="CC6" s="22">
        <f t="shared" si="9"/>
        <v>215.53</v>
      </c>
      <c r="CD6" s="22">
        <f t="shared" si="9"/>
        <v>219.37</v>
      </c>
      <c r="CE6" s="22">
        <f t="shared" si="9"/>
        <v>238.83</v>
      </c>
      <c r="CF6" s="22">
        <f t="shared" si="9"/>
        <v>181.3</v>
      </c>
      <c r="CG6" s="22">
        <f t="shared" si="9"/>
        <v>181.71</v>
      </c>
      <c r="CH6" s="22">
        <f t="shared" si="9"/>
        <v>188.51</v>
      </c>
      <c r="CI6" s="22">
        <f t="shared" si="9"/>
        <v>189.43</v>
      </c>
      <c r="CJ6" s="22">
        <f t="shared" si="9"/>
        <v>196.75</v>
      </c>
      <c r="CK6" s="21" t="str">
        <f>IF(CK7="","",IF(CK7="-","【-】","【"&amp;SUBSTITUTE(TEXT(CK7,"#,##0.00"),"-","△")&amp;"】"))</f>
        <v>【181.66】</v>
      </c>
      <c r="CL6" s="22">
        <f>IF(CL7="",NA(),CL7)</f>
        <v>61.77</v>
      </c>
      <c r="CM6" s="22">
        <f t="shared" ref="CM6:CU6" si="10">IF(CM7="",NA(),CM7)</f>
        <v>60.07</v>
      </c>
      <c r="CN6" s="22">
        <f t="shared" si="10"/>
        <v>59.83</v>
      </c>
      <c r="CO6" s="22">
        <f t="shared" si="10"/>
        <v>59.64</v>
      </c>
      <c r="CP6" s="22">
        <f t="shared" si="10"/>
        <v>62.65</v>
      </c>
      <c r="CQ6" s="22">
        <f t="shared" si="10"/>
        <v>55.89</v>
      </c>
      <c r="CR6" s="22">
        <f t="shared" si="10"/>
        <v>55.72</v>
      </c>
      <c r="CS6" s="22">
        <f t="shared" si="10"/>
        <v>55.31</v>
      </c>
      <c r="CT6" s="22">
        <f t="shared" si="10"/>
        <v>55.14</v>
      </c>
      <c r="CU6" s="22">
        <f t="shared" si="10"/>
        <v>54.99</v>
      </c>
      <c r="CV6" s="21" t="str">
        <f>IF(CV7="","",IF(CV7="-","【-】","【"&amp;SUBSTITUTE(TEXT(CV7,"#,##0.00"),"-","△")&amp;"】"))</f>
        <v>【60.21】</v>
      </c>
      <c r="CW6" s="22">
        <f>IF(CW7="",NA(),CW7)</f>
        <v>83.48</v>
      </c>
      <c r="CX6" s="22">
        <f t="shared" ref="CX6:DF6" si="11">IF(CX7="",NA(),CX7)</f>
        <v>84.4</v>
      </c>
      <c r="CY6" s="22">
        <f t="shared" si="11"/>
        <v>84.28</v>
      </c>
      <c r="CZ6" s="22">
        <f t="shared" si="11"/>
        <v>83.99</v>
      </c>
      <c r="DA6" s="22">
        <f t="shared" si="11"/>
        <v>79.8</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40.54</v>
      </c>
      <c r="DI6" s="22">
        <f t="shared" ref="DI6:DQ6" si="12">IF(DI7="",NA(),DI7)</f>
        <v>42.25</v>
      </c>
      <c r="DJ6" s="22">
        <f t="shared" si="12"/>
        <v>42.06</v>
      </c>
      <c r="DK6" s="22">
        <f t="shared" si="12"/>
        <v>43.3</v>
      </c>
      <c r="DL6" s="22">
        <f t="shared" si="12"/>
        <v>44.56</v>
      </c>
      <c r="DM6" s="22">
        <f t="shared" si="12"/>
        <v>50.63</v>
      </c>
      <c r="DN6" s="22">
        <f t="shared" si="12"/>
        <v>51.29</v>
      </c>
      <c r="DO6" s="22">
        <f t="shared" si="12"/>
        <v>52.2</v>
      </c>
      <c r="DP6" s="22">
        <f t="shared" si="12"/>
        <v>52.7</v>
      </c>
      <c r="DQ6" s="22">
        <f t="shared" si="12"/>
        <v>53.48</v>
      </c>
      <c r="DR6" s="21" t="str">
        <f>IF(DR7="","",IF(DR7="-","【-】","【"&amp;SUBSTITUTE(TEXT(DR7,"#,##0.00"),"-","△")&amp;"】"))</f>
        <v>【52.41】</v>
      </c>
      <c r="DS6" s="22">
        <f>IF(DS7="",NA(),DS7)</f>
        <v>20.190000000000001</v>
      </c>
      <c r="DT6" s="22">
        <f t="shared" ref="DT6:EB6" si="13">IF(DT7="",NA(),DT7)</f>
        <v>20.13</v>
      </c>
      <c r="DU6" s="22">
        <f t="shared" si="13"/>
        <v>20.72</v>
      </c>
      <c r="DV6" s="22">
        <f t="shared" si="13"/>
        <v>21.26</v>
      </c>
      <c r="DW6" s="22">
        <f t="shared" si="13"/>
        <v>24.39</v>
      </c>
      <c r="DX6" s="22">
        <f t="shared" si="13"/>
        <v>18.28</v>
      </c>
      <c r="DY6" s="22">
        <f t="shared" si="13"/>
        <v>19.61</v>
      </c>
      <c r="DZ6" s="22">
        <f t="shared" si="13"/>
        <v>20.73</v>
      </c>
      <c r="EA6" s="22">
        <f t="shared" si="13"/>
        <v>22.86</v>
      </c>
      <c r="EB6" s="22">
        <f t="shared" si="13"/>
        <v>24.31</v>
      </c>
      <c r="EC6" s="21" t="str">
        <f>IF(EC7="","",IF(EC7="-","【-】","【"&amp;SUBSTITUTE(TEXT(EC7,"#,##0.00"),"-","△")&amp;"】"))</f>
        <v>【26.78】</v>
      </c>
      <c r="ED6" s="22">
        <f>IF(ED7="",NA(),ED7)</f>
        <v>0.95</v>
      </c>
      <c r="EE6" s="22">
        <f t="shared" ref="EE6:EM6" si="14">IF(EE7="",NA(),EE7)</f>
        <v>0.3</v>
      </c>
      <c r="EF6" s="22">
        <f t="shared" si="14"/>
        <v>0.14000000000000001</v>
      </c>
      <c r="EG6" s="22">
        <f t="shared" si="14"/>
        <v>0.13</v>
      </c>
      <c r="EH6" s="22">
        <f t="shared" si="14"/>
        <v>0.35</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2">
      <c r="A7" s="15"/>
      <c r="B7" s="24">
        <v>2024</v>
      </c>
      <c r="C7" s="24">
        <v>262056</v>
      </c>
      <c r="D7" s="24">
        <v>46</v>
      </c>
      <c r="E7" s="24">
        <v>1</v>
      </c>
      <c r="F7" s="24">
        <v>0</v>
      </c>
      <c r="G7" s="24">
        <v>1</v>
      </c>
      <c r="H7" s="24" t="s">
        <v>93</v>
      </c>
      <c r="I7" s="24" t="s">
        <v>94</v>
      </c>
      <c r="J7" s="24" t="s">
        <v>95</v>
      </c>
      <c r="K7" s="24" t="s">
        <v>96</v>
      </c>
      <c r="L7" s="24" t="s">
        <v>97</v>
      </c>
      <c r="M7" s="24" t="s">
        <v>98</v>
      </c>
      <c r="N7" s="25" t="s">
        <v>99</v>
      </c>
      <c r="O7" s="25">
        <v>39.020000000000003</v>
      </c>
      <c r="P7" s="25">
        <v>99.88</v>
      </c>
      <c r="Q7" s="25">
        <v>3853</v>
      </c>
      <c r="R7" s="25">
        <v>15966</v>
      </c>
      <c r="S7" s="25">
        <v>172.74</v>
      </c>
      <c r="T7" s="25">
        <v>92.43</v>
      </c>
      <c r="U7" s="25">
        <v>15772</v>
      </c>
      <c r="V7" s="25">
        <v>16.73</v>
      </c>
      <c r="W7" s="25">
        <v>942.74</v>
      </c>
      <c r="X7" s="25">
        <v>112.19</v>
      </c>
      <c r="Y7" s="25">
        <v>125.12</v>
      </c>
      <c r="Z7" s="25">
        <v>123.19</v>
      </c>
      <c r="AA7" s="25">
        <v>121.72</v>
      </c>
      <c r="AB7" s="25">
        <v>113.21</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82.06</v>
      </c>
      <c r="AU7" s="25">
        <v>105.29</v>
      </c>
      <c r="AV7" s="25">
        <v>107.94</v>
      </c>
      <c r="AW7" s="25">
        <v>126.11</v>
      </c>
      <c r="AX7" s="25">
        <v>148.57</v>
      </c>
      <c r="AY7" s="25">
        <v>367.55</v>
      </c>
      <c r="AZ7" s="25">
        <v>378.56</v>
      </c>
      <c r="BA7" s="25">
        <v>364.46</v>
      </c>
      <c r="BB7" s="25">
        <v>338.89</v>
      </c>
      <c r="BC7" s="25">
        <v>352.34</v>
      </c>
      <c r="BD7" s="25">
        <v>239.69</v>
      </c>
      <c r="BE7" s="25">
        <v>944.4</v>
      </c>
      <c r="BF7" s="25">
        <v>778.22</v>
      </c>
      <c r="BG7" s="25">
        <v>808.61</v>
      </c>
      <c r="BH7" s="25">
        <v>806.35</v>
      </c>
      <c r="BI7" s="25">
        <v>816.49</v>
      </c>
      <c r="BJ7" s="25">
        <v>418.68</v>
      </c>
      <c r="BK7" s="25">
        <v>395.68</v>
      </c>
      <c r="BL7" s="25">
        <v>403.72</v>
      </c>
      <c r="BM7" s="25">
        <v>400.21</v>
      </c>
      <c r="BN7" s="25">
        <v>391.13</v>
      </c>
      <c r="BO7" s="25">
        <v>264.86</v>
      </c>
      <c r="BP7" s="25">
        <v>87.03</v>
      </c>
      <c r="BQ7" s="25">
        <v>107.98</v>
      </c>
      <c r="BR7" s="25">
        <v>106.34</v>
      </c>
      <c r="BS7" s="25">
        <v>104.73</v>
      </c>
      <c r="BT7" s="25">
        <v>96.67</v>
      </c>
      <c r="BU7" s="25">
        <v>94.78</v>
      </c>
      <c r="BV7" s="25">
        <v>97.59</v>
      </c>
      <c r="BW7" s="25">
        <v>92.17</v>
      </c>
      <c r="BX7" s="25">
        <v>92.83</v>
      </c>
      <c r="BY7" s="25">
        <v>92.16</v>
      </c>
      <c r="BZ7" s="25">
        <v>97.59</v>
      </c>
      <c r="CA7" s="25">
        <v>209.25</v>
      </c>
      <c r="CB7" s="25">
        <v>210.43</v>
      </c>
      <c r="CC7" s="25">
        <v>215.53</v>
      </c>
      <c r="CD7" s="25">
        <v>219.37</v>
      </c>
      <c r="CE7" s="25">
        <v>238.83</v>
      </c>
      <c r="CF7" s="25">
        <v>181.3</v>
      </c>
      <c r="CG7" s="25">
        <v>181.71</v>
      </c>
      <c r="CH7" s="25">
        <v>188.51</v>
      </c>
      <c r="CI7" s="25">
        <v>189.43</v>
      </c>
      <c r="CJ7" s="25">
        <v>196.75</v>
      </c>
      <c r="CK7" s="25">
        <v>181.66</v>
      </c>
      <c r="CL7" s="25">
        <v>61.77</v>
      </c>
      <c r="CM7" s="25">
        <v>60.07</v>
      </c>
      <c r="CN7" s="25">
        <v>59.83</v>
      </c>
      <c r="CO7" s="25">
        <v>59.64</v>
      </c>
      <c r="CP7" s="25">
        <v>62.65</v>
      </c>
      <c r="CQ7" s="25">
        <v>55.89</v>
      </c>
      <c r="CR7" s="25">
        <v>55.72</v>
      </c>
      <c r="CS7" s="25">
        <v>55.31</v>
      </c>
      <c r="CT7" s="25">
        <v>55.14</v>
      </c>
      <c r="CU7" s="25">
        <v>54.99</v>
      </c>
      <c r="CV7" s="25">
        <v>60.21</v>
      </c>
      <c r="CW7" s="25">
        <v>83.48</v>
      </c>
      <c r="CX7" s="25">
        <v>84.4</v>
      </c>
      <c r="CY7" s="25">
        <v>84.28</v>
      </c>
      <c r="CZ7" s="25">
        <v>83.99</v>
      </c>
      <c r="DA7" s="25">
        <v>79.8</v>
      </c>
      <c r="DB7" s="25">
        <v>81.27</v>
      </c>
      <c r="DC7" s="25">
        <v>81.260000000000005</v>
      </c>
      <c r="DD7" s="25">
        <v>80.36</v>
      </c>
      <c r="DE7" s="25">
        <v>80.13</v>
      </c>
      <c r="DF7" s="25">
        <v>79.34</v>
      </c>
      <c r="DG7" s="25">
        <v>89.21</v>
      </c>
      <c r="DH7" s="25">
        <v>40.54</v>
      </c>
      <c r="DI7" s="25">
        <v>42.25</v>
      </c>
      <c r="DJ7" s="25">
        <v>42.06</v>
      </c>
      <c r="DK7" s="25">
        <v>43.3</v>
      </c>
      <c r="DL7" s="25">
        <v>44.56</v>
      </c>
      <c r="DM7" s="25">
        <v>50.63</v>
      </c>
      <c r="DN7" s="25">
        <v>51.29</v>
      </c>
      <c r="DO7" s="25">
        <v>52.2</v>
      </c>
      <c r="DP7" s="25">
        <v>52.7</v>
      </c>
      <c r="DQ7" s="25">
        <v>53.48</v>
      </c>
      <c r="DR7" s="25">
        <v>52.41</v>
      </c>
      <c r="DS7" s="25">
        <v>20.190000000000001</v>
      </c>
      <c r="DT7" s="25">
        <v>20.13</v>
      </c>
      <c r="DU7" s="25">
        <v>20.72</v>
      </c>
      <c r="DV7" s="25">
        <v>21.26</v>
      </c>
      <c r="DW7" s="25">
        <v>24.39</v>
      </c>
      <c r="DX7" s="25">
        <v>18.28</v>
      </c>
      <c r="DY7" s="25">
        <v>19.61</v>
      </c>
      <c r="DZ7" s="25">
        <v>20.73</v>
      </c>
      <c r="EA7" s="25">
        <v>22.86</v>
      </c>
      <c r="EB7" s="25">
        <v>24.31</v>
      </c>
      <c r="EC7" s="25">
        <v>26.78</v>
      </c>
      <c r="ED7" s="25">
        <v>0.95</v>
      </c>
      <c r="EE7" s="25">
        <v>0.3</v>
      </c>
      <c r="EF7" s="25">
        <v>0.14000000000000001</v>
      </c>
      <c r="EG7" s="25">
        <v>0.13</v>
      </c>
      <c r="EH7" s="25">
        <v>0.35</v>
      </c>
      <c r="EI7" s="25">
        <v>0.53</v>
      </c>
      <c r="EJ7" s="25">
        <v>0.48</v>
      </c>
      <c r="EK7" s="25">
        <v>0.5</v>
      </c>
      <c r="EL7" s="25">
        <v>0.41</v>
      </c>
      <c r="EM7" s="25">
        <v>0.41</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intuser220</cp:lastModifiedBy>
  <cp:lastPrinted>2026-09-01T00:17:01Z</cp:lastPrinted>
  <dcterms:created xsi:type="dcterms:W3CDTF">2025-12-12T09:19:18Z</dcterms:created>
  <dcterms:modified xsi:type="dcterms:W3CDTF">2026-09-01T00:17:06Z</dcterms:modified>
  <cp:category/>
</cp:coreProperties>
</file>