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svst11\02総務部\02-04_予算係\予算係共有\10　地方公営企業関連（公企決統は決算フォルダ）\20　調査・照会\R6\R6.1.23 【京都府自治振興課 26（木）〆】公営企業に係る「経営比較分析表」（令和５年度決算）の分析等について\02 回答\"/>
    </mc:Choice>
  </mc:AlternateContent>
  <xr:revisionPtr revIDLastSave="0" documentId="13_ncr:1_{AB3D589F-1274-4407-8D93-513DC0E60A3A}" xr6:coauthVersionLast="47" xr6:coauthVersionMax="47" xr10:uidLastSave="{00000000-0000-0000-0000-000000000000}"/>
  <workbookProtection workbookAlgorithmName="SHA-512" workbookHashValue="DiCYojx5PVl4BkCaN7RsDd1AbA52ctRPU9gQG2KYnoRut6B1k6KewitqR+a5tvp3zX1KIm+mQsAciClWWH+lTA==" workbookSaltValue="YQPyImt4Auj7F/olNt1nc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Q6" i="5"/>
  <c r="W10" i="4" s="1"/>
  <c r="P6" i="5"/>
  <c r="P10" i="4" s="1"/>
  <c r="O6" i="5"/>
  <c r="I10" i="4" s="1"/>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E85" i="4"/>
  <c r="BB10" i="4"/>
  <c r="AD10" i="4"/>
  <c r="B10" i="4"/>
  <c r="BB8" i="4"/>
  <c r="B8" i="4"/>
  <c r="B6"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<sst xmlns="http://schemas.openxmlformats.org/spreadsheetml/2006/main" count="257" uniqueCount="116">
  <si>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</si>
  <si>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</si>
  <si>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</si>
  <si>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</si>
  <si>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</si>
  <si>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</si>
  <si>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</si>
  <si>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</si>
  <si>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</si>
  <si>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</si>
  <si>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</si>
  <si>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</si>
  <si>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</si>
  <si>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</si>
  <si>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</si>
  <si>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</si>
  <si>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</si>
  <si>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</si>
  <si>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</si>
  <si>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</si>
  <si>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</si>
  <si>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</si>
  <si>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</si>
  <si>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</si>
  <si>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</si>
  <si>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</si>
  <si>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</si>
  <si>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</si>
  <si>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</si>
  <si>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</si>
  <si>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</si>
  <si>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</si>
  <si>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</si>
  <si>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</si>
  <si>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</si>
  <si>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</si>
  <si>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</si>
  <si>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</si>
  <si>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</si>
  <si>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</si>
  <si>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</si>
  <si>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</si>
  <si>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</si>
  <si>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</si>
  <si>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</si>
  <si>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</si>
  <si>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</si>
  <si>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</si>
  <si>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</si>
  <si>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</si>
  <si>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</si>
  <si>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</si>
  <si>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</si>
  <si>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</si>
  <si>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</si>
  <si>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</si>
  <si>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</si>
  <si>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</si>
  <si>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</si>
  <si>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</si>
  <si>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</si>
  <si>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</si>
  <si>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</si>
  <si>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</si>
  <si>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</si>
  <si>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</si>
  <si>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</si>
  <si>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</si>
  <si>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</si>
  <si>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</si>
  <si>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</si>
  <si>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</si>
  <si>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</si>
  <si>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</si>
  <si>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</si>
  <si>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</si>
  <si>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</si>
  <si>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</si>
  <si>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</si>
  <si>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</si>
  <si>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</si>
  <si>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</si>
  <si>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</si>
  <si>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</si>
  <si>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</si>
  <si>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</si>
  <si>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</si>
  <si>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</si>
  <si>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</si>
  <si>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</si>
  <si>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</si>
  <si>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</si>
  <si>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</si>
  <si>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</si>
  <si>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</si>
  <si>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</si>
  <si>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宮津市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</si>
  <si>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</si>
  <si>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</si>
  <si>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</si>
  <si>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</si>
  <si>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</si>
  <si>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</si>
  <si>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</si>
  <si>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</si>
  <si>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</si>
  <si>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</si>
  <si>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</si>
  <si>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</si>
  <si>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</si>
  <si>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</si>
  <si>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</si>
  <si>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</si>
  <si>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令和2年度から、地方公営企業法の規定を適用
①経常収支比率
　令和5年10月から料金改定を行い、使用料収入が増加した。費用は前年度同水準であったため100％を上回った。今後も継続的な収入確保と経費抑制を図る。
②累計欠損金比率
　料金改定により営業収益が改善され減少傾向ではあるが、累積欠損金の解消には至っていないことから、引き続き経営改善を行う必要がある。
③流動比率
　元金償還金が高額で推移していることなどにより、類似団体の平均を下回っており、料金改定もあり上昇傾向ではあるが、引き続き流動資産の増加を図る必要がある。
④企業債残高対事業規模比率
　令和元年度に施設整備を概成したことから、今後、企業債残高は減少傾向となる見込みではあるものの、類似団体と比較すると高い比率となっている。
⑤経費回収率
　料金改定により前年度と比較すると微増ではあるものの、類似団体と比較すると低い比率となっていることから、下水道接続の促進などの取組を引き続き進める必要がある。
⑥汚水処理原価
　施設整備に伴い新規接続はあるものの、人口減少などから、有収水量は伸び悩みの傾向にあり、今後は接続促進の取組や使用料徴収対策等を進める必要がある。
⑧水洗化率
　前年度と比較し微増しているものの、令和5年度においては類似団体平均を下回った。使用料の確保のためにも、更なる接続促進の取組を進める必要がある。</t>
    <rPh sb="31" eb="33">
      <t>レイワ</t>
    </rPh>
    <rPh sb="34" eb="35">
      <t>ネン</t>
    </rPh>
    <rPh sb="37" eb="38">
      <t>ガツ</t>
    </rPh>
    <rPh sb="40" eb="44">
      <t>リョウキンカイテイ</t>
    </rPh>
    <rPh sb="45" eb="46">
      <t>オコナ</t>
    </rPh>
    <rPh sb="54" eb="56">
      <t>ゾウカ</t>
    </rPh>
    <rPh sb="62" eb="68">
      <t>ゼンネンドドウスイジュン</t>
    </rPh>
    <rPh sb="79" eb="81">
      <t>ウワマワ</t>
    </rPh>
    <rPh sb="87" eb="90">
      <t>ケイゾクテキ</t>
    </rPh>
    <rPh sb="115" eb="119">
      <t>リョウキンカイテイ</t>
    </rPh>
    <rPh sb="122" eb="126">
      <t>エイギョウシュウエキ</t>
    </rPh>
    <rPh sb="127" eb="129">
      <t>カイゼン</t>
    </rPh>
    <rPh sb="131" eb="135">
      <t>ゲンショウケイコウ</t>
    </rPh>
    <rPh sb="141" eb="143">
      <t>ルイセキ</t>
    </rPh>
    <rPh sb="143" eb="146">
      <t>ケッソンキン</t>
    </rPh>
    <rPh sb="147" eb="149">
      <t>カイショウ</t>
    </rPh>
    <rPh sb="151" eb="152">
      <t>イタ</t>
    </rPh>
    <rPh sb="162" eb="163">
      <t>ヒ</t>
    </rPh>
    <rPh sb="164" eb="165">
      <t>ツヅ</t>
    </rPh>
    <rPh sb="225" eb="229">
      <t>リョウキンカイテイ</t>
    </rPh>
    <rPh sb="242" eb="243">
      <t>ヒ</t>
    </rPh>
    <rPh sb="244" eb="245">
      <t>ツヅ</t>
    </rPh>
    <rPh sb="355" eb="359">
      <t>リョウキンカイテイ</t>
    </rPh>
    <rPh sb="362" eb="365">
      <t>ゼンネンド</t>
    </rPh>
    <rPh sb="366" eb="368">
      <t>ヒカク</t>
    </rPh>
    <rPh sb="371" eb="373">
      <t>ビゾウ</t>
    </rPh>
    <rPh sb="420" eb="421">
      <t>ヒ</t>
    </rPh>
    <rPh sb="422" eb="423">
      <t>ツヅ</t>
    </rPh>
    <rPh sb="497" eb="499">
      <t>シヨウ</t>
    </rPh>
    <rPh sb="499" eb="500">
      <t>リョウ</t>
    </rPh>
    <rPh sb="500" eb="502">
      <t>チョウシュウ</t>
    </rPh>
    <rPh sb="502" eb="504">
      <t>タイサク</t>
    </rPh>
    <rPh sb="504" eb="505">
      <t>ナド</t>
    </rPh>
    <rPh sb="523" eb="524">
      <t>マエ</t>
    </rPh>
    <rPh sb="524" eb="526">
      <t>ネンド</t>
    </rPh>
    <rPh sb="527" eb="529">
      <t>ヒカク</t>
    </rPh>
    <rPh sb="530" eb="532">
      <t>ビゾウ</t>
    </rPh>
    <rPh sb="540" eb="542">
      <t>レイワ</t>
    </rPh>
    <rPh sb="543" eb="545">
      <t>ネンド</t>
    </rPh>
    <rPh sb="557" eb="559">
      <t>シタマワ</t>
    </rPh>
    <phoneticPr fontId="4"/>
  </si>
  <si>
    <t>①有形固定資産減価償却率
　更新時期が到来する管渠がないものの、耐用年数に近い資産があることから、類似団体平均を上回っている。
②管渠老朽化率
　耐用年数を超えた管渠がないため、老朽化率は0％となっている。
③管渠改善率
　更新時期が到来した管渠がないため、更新は未実施である。</t>
  </si>
  <si>
    <t>　施設の老朽化による維持管理費の増大、更新時期の到来による施設更新、人口減少による有収水量の減少など、企業経営を取り巻く環境はさらに厳しくなる見込みであることから、宮津市下水道事業経営戦略(H29策定）の一部見直し及びストックマネジメント計画の策定を令和３年度末に行った。
　料金改定により一部数値は改善されているが、引き続き下水道接続促進による収入確保及び施設長寿命化等による経費抑制などを推進し、経営の安定化に努めることとしている。</t>
    <rPh sb="145" eb="147">
      <t>イチブ</t>
    </rPh>
    <rPh sb="147" eb="149">
      <t>スウチ</t>
    </rPh>
    <rPh sb="150" eb="152">
      <t>カイゼン</t>
    </rPh>
    <rPh sb="159" eb="160">
      <t>ヒ</t>
    </rPh>
    <rPh sb="161" eb="162">
      <t>ツヅ</t>
    </rPh>
    <rPh sb="163" eb="166">
      <t>ゲスイドウ</t>
    </rPh>
    <rPh sb="166" eb="170">
      <t>セツゾクソクシン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</si>
</sst>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BA3-4927-A197-BE80AD589F1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0.12</c:v>
                </c:pt>
                <c:pt idx="4">
                  <c:v>0.06</c:v>
                </c:pt>
              </c:numCache>
            </c:numRef>
          </c:val>
          <c:smooth val="0"/>
          <c:extLst>
            <c:ext xmlns:c16="http://schemas.microsoft.com/office/drawing/2014/chart" uri="{C3380CC4-5D6E-409C-BE32-E72D297353CC}">
              <c16:uniqueId val="{00000001-6BA3-4927-A197-BE80AD589F1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99.31</c:v>
                </c:pt>
                <c:pt idx="2">
                  <c:v>98.56</c:v>
                </c:pt>
                <c:pt idx="3">
                  <c:v>98.64</c:v>
                </c:pt>
                <c:pt idx="4">
                  <c:v>105.05</c:v>
                </c:pt>
              </c:numCache>
            </c:numRef>
          </c:val>
          <c:extLst>
            <c:ext xmlns:c16="http://schemas.microsoft.com/office/drawing/2014/chart" uri="{C3380CC4-5D6E-409C-BE32-E72D297353CC}">
              <c16:uniqueId val="{00000000-0C07-40BB-9325-E321AE30FD1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107.01</c:v>
                </c:pt>
                <c:pt idx="4">
                  <c:v>106.8</c:v>
                </c:pt>
              </c:numCache>
            </c:numRef>
          </c:val>
          <c:smooth val="0"/>
          <c:extLst>
            <c:ext xmlns:c16="http://schemas.microsoft.com/office/drawing/2014/chart" uri="{C3380CC4-5D6E-409C-BE32-E72D297353CC}">
              <c16:uniqueId val="{00000001-0C07-40BB-9325-E321AE30FD1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31.72</c:v>
                </c:pt>
                <c:pt idx="2">
                  <c:v>33.5</c:v>
                </c:pt>
                <c:pt idx="3">
                  <c:v>35.33</c:v>
                </c:pt>
                <c:pt idx="4">
                  <c:v>37.229999999999997</c:v>
                </c:pt>
              </c:numCache>
            </c:numRef>
          </c:val>
          <c:extLst>
            <c:ext xmlns:c16="http://schemas.microsoft.com/office/drawing/2014/chart" uri="{C3380CC4-5D6E-409C-BE32-E72D297353CC}">
              <c16:uniqueId val="{00000000-34A0-4CF9-9F58-8272438A0B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25.86</c:v>
                </c:pt>
                <c:pt idx="4">
                  <c:v>31.14</c:v>
                </c:pt>
              </c:numCache>
            </c:numRef>
          </c:val>
          <c:smooth val="0"/>
          <c:extLst>
            <c:ext xmlns:c16="http://schemas.microsoft.com/office/drawing/2014/chart" uri="{C3380CC4-5D6E-409C-BE32-E72D297353CC}">
              <c16:uniqueId val="{00000001-34A0-4CF9-9F58-8272438A0B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53D-4DE8-973D-45046061492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1.4</c:v>
                </c:pt>
                <c:pt idx="4" formatCode="#,##0.00;&quot;△&quot;#,##0.00;&quot;-&quot;">
                  <c:v>0.76</c:v>
                </c:pt>
              </c:numCache>
            </c:numRef>
          </c:val>
          <c:smooth val="0"/>
          <c:extLst>
            <c:ext xmlns:c16="http://schemas.microsoft.com/office/drawing/2014/chart" uri="{C3380CC4-5D6E-409C-BE32-E72D297353CC}">
              <c16:uniqueId val="{00000001-153D-4DE8-973D-45046061492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413.32</c:v>
                </c:pt>
                <c:pt idx="2">
                  <c:v>413.51</c:v>
                </c:pt>
                <c:pt idx="3">
                  <c:v>413.22</c:v>
                </c:pt>
                <c:pt idx="4">
                  <c:v>341.3</c:v>
                </c:pt>
              </c:numCache>
            </c:numRef>
          </c:val>
          <c:extLst>
            <c:ext xmlns:c16="http://schemas.microsoft.com/office/drawing/2014/chart" uri="{C3380CC4-5D6E-409C-BE32-E72D297353CC}">
              <c16:uniqueId val="{00000000-5C74-4542-A5B9-9FB79F9DEC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23.86</c:v>
                </c:pt>
                <c:pt idx="4">
                  <c:v>26.89</c:v>
                </c:pt>
              </c:numCache>
            </c:numRef>
          </c:val>
          <c:smooth val="0"/>
          <c:extLst>
            <c:ext xmlns:c16="http://schemas.microsoft.com/office/drawing/2014/chart" uri="{C3380CC4-5D6E-409C-BE32-E72D297353CC}">
              <c16:uniqueId val="{00000001-5C74-4542-A5B9-9FB79F9DEC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25.98</c:v>
                </c:pt>
                <c:pt idx="2">
                  <c:v>26.94</c:v>
                </c:pt>
                <c:pt idx="3">
                  <c:v>28.3</c:v>
                </c:pt>
                <c:pt idx="4">
                  <c:v>32.35</c:v>
                </c:pt>
              </c:numCache>
            </c:numRef>
          </c:val>
          <c:extLst>
            <c:ext xmlns:c16="http://schemas.microsoft.com/office/drawing/2014/chart" uri="{C3380CC4-5D6E-409C-BE32-E72D297353CC}">
              <c16:uniqueId val="{00000000-285A-4385-9D4A-542908B1458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68.27</c:v>
                </c:pt>
                <c:pt idx="4">
                  <c:v>77.260000000000005</c:v>
                </c:pt>
              </c:numCache>
            </c:numRef>
          </c:val>
          <c:smooth val="0"/>
          <c:extLst>
            <c:ext xmlns:c16="http://schemas.microsoft.com/office/drawing/2014/chart" uri="{C3380CC4-5D6E-409C-BE32-E72D297353CC}">
              <c16:uniqueId val="{00000001-285A-4385-9D4A-542908B1458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3897.8</c:v>
                </c:pt>
                <c:pt idx="2">
                  <c:v>3750.72</c:v>
                </c:pt>
                <c:pt idx="3">
                  <c:v>3578.51</c:v>
                </c:pt>
                <c:pt idx="4">
                  <c:v>2946.56</c:v>
                </c:pt>
              </c:numCache>
            </c:numRef>
          </c:val>
          <c:extLst>
            <c:ext xmlns:c16="http://schemas.microsoft.com/office/drawing/2014/chart" uri="{C3380CC4-5D6E-409C-BE32-E72D297353CC}">
              <c16:uniqueId val="{00000000-CEDA-4DEE-A161-E0AF8D44B76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804.98</c:v>
                </c:pt>
                <c:pt idx="4">
                  <c:v>730.84</c:v>
                </c:pt>
              </c:numCache>
            </c:numRef>
          </c:val>
          <c:smooth val="0"/>
          <c:extLst>
            <c:ext xmlns:c16="http://schemas.microsoft.com/office/drawing/2014/chart" uri="{C3380CC4-5D6E-409C-BE32-E72D297353CC}">
              <c16:uniqueId val="{00000001-CEDA-4DEE-A161-E0AF8D44B76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73.19</c:v>
                </c:pt>
                <c:pt idx="2">
                  <c:v>75.84</c:v>
                </c:pt>
                <c:pt idx="3">
                  <c:v>75.489999999999995</c:v>
                </c:pt>
                <c:pt idx="4">
                  <c:v>83.07</c:v>
                </c:pt>
              </c:numCache>
            </c:numRef>
          </c:val>
          <c:extLst>
            <c:ext xmlns:c16="http://schemas.microsoft.com/office/drawing/2014/chart" uri="{C3380CC4-5D6E-409C-BE32-E72D297353CC}">
              <c16:uniqueId val="{00000000-A2D7-4120-8291-96D6D46832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88.71</c:v>
                </c:pt>
                <c:pt idx="4">
                  <c:v>89.17</c:v>
                </c:pt>
              </c:numCache>
            </c:numRef>
          </c:val>
          <c:smooth val="0"/>
          <c:extLst>
            <c:ext xmlns:c16="http://schemas.microsoft.com/office/drawing/2014/chart" uri="{C3380CC4-5D6E-409C-BE32-E72D297353CC}">
              <c16:uniqueId val="{00000001-A2D7-4120-8291-96D6D46832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255.87</c:v>
                </c:pt>
                <c:pt idx="2">
                  <c:v>248.61</c:v>
                </c:pt>
                <c:pt idx="3">
                  <c:v>254.31</c:v>
                </c:pt>
                <c:pt idx="4">
                  <c:v>262.64</c:v>
                </c:pt>
              </c:numCache>
            </c:numRef>
          </c:val>
          <c:extLst>
            <c:ext xmlns:c16="http://schemas.microsoft.com/office/drawing/2014/chart" uri="{C3380CC4-5D6E-409C-BE32-E72D297353CC}">
              <c16:uniqueId val="{00000000-4EEE-4F65-B291-614A6BF41D3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174.8</c:v>
                </c:pt>
                <c:pt idx="4">
                  <c:v>184.85</c:v>
                </c:pt>
              </c:numCache>
            </c:numRef>
          </c:val>
          <c:smooth val="0"/>
          <c:extLst>
            <c:ext xmlns:c16="http://schemas.microsoft.com/office/drawing/2014/chart" uri="{C3380CC4-5D6E-409C-BE32-E72D297353CC}">
              <c16:uniqueId val="{00000001-4EEE-4F65-B291-614A6BF41D3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DC-42F2-B111-AEA46539644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55.82</c:v>
                </c:pt>
                <c:pt idx="4">
                  <c:v>55.04</c:v>
                </c:pt>
              </c:numCache>
            </c:numRef>
          </c:val>
          <c:smooth val="0"/>
          <c:extLst>
            <c:ext xmlns:c16="http://schemas.microsoft.com/office/drawing/2014/chart" uri="{C3380CC4-5D6E-409C-BE32-E72D297353CC}">
              <c16:uniqueId val="{00000001-7ADC-42F2-B111-AEA46539644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84.7</c:v>
                </c:pt>
                <c:pt idx="2">
                  <c:v>85.48</c:v>
                </c:pt>
                <c:pt idx="3">
                  <c:v>85.92</c:v>
                </c:pt>
                <c:pt idx="4">
                  <c:v>86.45</c:v>
                </c:pt>
              </c:numCache>
            </c:numRef>
          </c:val>
          <c:extLst>
            <c:ext xmlns:c16="http://schemas.microsoft.com/office/drawing/2014/chart" uri="{C3380CC4-5D6E-409C-BE32-E72D297353CC}">
              <c16:uniqueId val="{00000000-7BFF-42C2-95E9-D83F4A78911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90.67</c:v>
                </c:pt>
                <c:pt idx="4">
                  <c:v>91.92</c:v>
                </c:pt>
              </c:numCache>
            </c:numRef>
          </c:val>
          <c:smooth val="0"/>
          <c:extLst>
            <c:ext xmlns:c16="http://schemas.microsoft.com/office/drawing/2014/chart" uri="{C3380CC4-5D6E-409C-BE32-E72D297353CC}">
              <c16:uniqueId val="{00000001-7BFF-42C2-95E9-D83F4A78911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京都府　宮津市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Cd1</v>
      </c>
      <c r="X8" s="34"/>
      <c r="Y8" s="34"/>
      <c r="Z8" s="34"/>
      <c r="AA8" s="34"/>
      <c r="AB8" s="34"/>
      <c r="AC8" s="34"/>
      <c r="AD8" s="35" t="str">
        <f>データ!$M$6</f>
        <v>非設置</v>
      </c>
      <c r="AE8" s="35"/>
      <c r="AF8" s="35"/>
      <c r="AG8" s="35"/>
      <c r="AH8" s="35"/>
      <c r="AI8" s="35"/>
      <c r="AJ8" s="35"/>
      <c r="AK8" s="3"/>
      <c r="AL8" s="36">
        <f>データ!S6</f>
        <v>16325</v>
      </c>
      <c r="AM8" s="36"/>
      <c r="AN8" s="36"/>
      <c r="AO8" s="36"/>
      <c r="AP8" s="36"/>
      <c r="AQ8" s="36"/>
      <c r="AR8" s="36"/>
      <c r="AS8" s="36"/>
      <c r="AT8" s="37">
        <f>データ!T6</f>
        <v>172.74</v>
      </c>
      <c r="AU8" s="37"/>
      <c r="AV8" s="37"/>
      <c r="AW8" s="37"/>
      <c r="AX8" s="37"/>
      <c r="AY8" s="37"/>
      <c r="AZ8" s="37"/>
      <c r="BA8" s="37"/>
      <c r="BB8" s="37">
        <f>データ!U6</f>
        <v>94.51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37.630000000000003</v>
      </c>
      <c r="J10" s="37"/>
      <c r="K10" s="37"/>
      <c r="L10" s="37"/>
      <c r="M10" s="37"/>
      <c r="N10" s="37"/>
      <c r="O10" s="37"/>
      <c r="P10" s="37">
        <f>データ!P6</f>
        <v>73.36</v>
      </c>
      <c r="Q10" s="37"/>
      <c r="R10" s="37"/>
      <c r="S10" s="37"/>
      <c r="T10" s="37"/>
      <c r="U10" s="37"/>
      <c r="V10" s="37"/>
      <c r="W10" s="37">
        <f>データ!Q6</f>
        <v>98.95</v>
      </c>
      <c r="X10" s="37"/>
      <c r="Y10" s="37"/>
      <c r="Z10" s="37"/>
      <c r="AA10" s="37"/>
      <c r="AB10" s="37"/>
      <c r="AC10" s="37"/>
      <c r="AD10" s="36">
        <f>データ!R6</f>
        <v>3950</v>
      </c>
      <c r="AE10" s="36"/>
      <c r="AF10" s="36"/>
      <c r="AG10" s="36"/>
      <c r="AH10" s="36"/>
      <c r="AI10" s="36"/>
      <c r="AJ10" s="36"/>
      <c r="AK10" s="2"/>
      <c r="AL10" s="36">
        <f>データ!V6</f>
        <v>11848</v>
      </c>
      <c r="AM10" s="36"/>
      <c r="AN10" s="36"/>
      <c r="AO10" s="36"/>
      <c r="AP10" s="36"/>
      <c r="AQ10" s="36"/>
      <c r="AR10" s="36"/>
      <c r="AS10" s="36"/>
      <c r="AT10" s="37">
        <f>データ!W6</f>
        <v>4.75</v>
      </c>
      <c r="AU10" s="37"/>
      <c r="AV10" s="37"/>
      <c r="AW10" s="37"/>
      <c r="AX10" s="37"/>
      <c r="AY10" s="37"/>
      <c r="AZ10" s="37"/>
      <c r="BA10" s="37"/>
      <c r="BB10" s="37">
        <f>データ!X6</f>
        <v>2494.3200000000002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SAnb3L6aqwCil3R3xHkEfp0ok0dYxiR/EaJy1S3AKy7zIDbYwOpVVQ79uxdskTBRGGywhT3VdRjCehaNTdtNgA==" saltValue="g+MRSU2BxrAuIhveGbM/R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262056</v>
      </c>
      <c r="D6" s="19">
        <f t="shared" si="3"/>
        <v>46</v>
      </c>
      <c r="E6" s="19">
        <f t="shared" si="3"/>
        <v>17</v>
      </c>
      <c r="F6" s="19">
        <f t="shared" si="3"/>
        <v>1</v>
      </c>
      <c r="G6" s="19">
        <f t="shared" si="3"/>
        <v>0</v>
      </c>
      <c r="H6" s="19" t="str">
        <f t="shared" si="3"/>
        <v>京都府　宮津市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37.630000000000003</v>
      </c>
      <c r="P6" s="20">
        <f t="shared" si="3"/>
        <v>73.36</v>
      </c>
      <c r="Q6" s="20">
        <f t="shared" si="3"/>
        <v>98.95</v>
      </c>
      <c r="R6" s="20">
        <f t="shared" si="3"/>
        <v>3950</v>
      </c>
      <c r="S6" s="20">
        <f t="shared" si="3"/>
        <v>16325</v>
      </c>
      <c r="T6" s="20">
        <f t="shared" si="3"/>
        <v>172.74</v>
      </c>
      <c r="U6" s="20">
        <f t="shared" si="3"/>
        <v>94.51</v>
      </c>
      <c r="V6" s="20">
        <f t="shared" si="3"/>
        <v>11848</v>
      </c>
      <c r="W6" s="20">
        <f t="shared" si="3"/>
        <v>4.75</v>
      </c>
      <c r="X6" s="20">
        <f t="shared" si="3"/>
        <v>2494.3200000000002</v>
      </c>
      <c r="Y6" s="21" t="str">
        <f>IF(Y7="",NA(),Y7)</f>
        <v>-</v>
      </c>
      <c r="Z6" s="21">
        <f t="shared" ref="Z6:AH6" si="4">IF(Z7="",NA(),Z7)</f>
        <v>99.31</v>
      </c>
      <c r="AA6" s="21">
        <f t="shared" si="4"/>
        <v>98.56</v>
      </c>
      <c r="AB6" s="21">
        <f t="shared" si="4"/>
        <v>98.64</v>
      </c>
      <c r="AC6" s="21">
        <f t="shared" si="4"/>
        <v>105.05</v>
      </c>
      <c r="AD6" s="21" t="str">
        <f t="shared" si="4"/>
        <v>-</v>
      </c>
      <c r="AE6" s="21">
        <f t="shared" si="4"/>
        <v>107.21</v>
      </c>
      <c r="AF6" s="21">
        <f t="shared" si="4"/>
        <v>107.08</v>
      </c>
      <c r="AG6" s="21">
        <f t="shared" si="4"/>
        <v>107.01</v>
      </c>
      <c r="AH6" s="21">
        <f t="shared" si="4"/>
        <v>106.8</v>
      </c>
      <c r="AI6" s="20" t="str">
        <f>IF(AI7="","",IF(AI7="-","【-】","【"&amp;SUBSTITUTE(TEXT(AI7,"#,##0.00"),"-","△")&amp;"】"))</f>
        <v>【105.91】</v>
      </c>
      <c r="AJ6" s="21" t="str">
        <f>IF(AJ7="",NA(),AJ7)</f>
        <v>-</v>
      </c>
      <c r="AK6" s="21">
        <f t="shared" ref="AK6:AS6" si="5">IF(AK7="",NA(),AK7)</f>
        <v>413.32</v>
      </c>
      <c r="AL6" s="21">
        <f t="shared" si="5"/>
        <v>413.51</v>
      </c>
      <c r="AM6" s="21">
        <f t="shared" si="5"/>
        <v>413.22</v>
      </c>
      <c r="AN6" s="21">
        <f t="shared" si="5"/>
        <v>341.3</v>
      </c>
      <c r="AO6" s="21" t="str">
        <f t="shared" si="5"/>
        <v>-</v>
      </c>
      <c r="AP6" s="21">
        <f t="shared" si="5"/>
        <v>43.71</v>
      </c>
      <c r="AQ6" s="21">
        <f t="shared" si="5"/>
        <v>45.94</v>
      </c>
      <c r="AR6" s="21">
        <f t="shared" si="5"/>
        <v>23.86</v>
      </c>
      <c r="AS6" s="21">
        <f t="shared" si="5"/>
        <v>26.89</v>
      </c>
      <c r="AT6" s="20" t="str">
        <f>IF(AT7="","",IF(AT7="-","【-】","【"&amp;SUBSTITUTE(TEXT(AT7,"#,##0.00"),"-","△")&amp;"】"))</f>
        <v>【3.03】</v>
      </c>
      <c r="AU6" s="21" t="str">
        <f>IF(AU7="",NA(),AU7)</f>
        <v>-</v>
      </c>
      <c r="AV6" s="21">
        <f t="shared" ref="AV6:BD6" si="6">IF(AV7="",NA(),AV7)</f>
        <v>25.98</v>
      </c>
      <c r="AW6" s="21">
        <f t="shared" si="6"/>
        <v>26.94</v>
      </c>
      <c r="AX6" s="21">
        <f t="shared" si="6"/>
        <v>28.3</v>
      </c>
      <c r="AY6" s="21">
        <f t="shared" si="6"/>
        <v>32.35</v>
      </c>
      <c r="AZ6" s="21" t="str">
        <f t="shared" si="6"/>
        <v>-</v>
      </c>
      <c r="BA6" s="21">
        <f t="shared" si="6"/>
        <v>40.67</v>
      </c>
      <c r="BB6" s="21">
        <f t="shared" si="6"/>
        <v>47.7</v>
      </c>
      <c r="BC6" s="21">
        <f t="shared" si="6"/>
        <v>68.27</v>
      </c>
      <c r="BD6" s="21">
        <f t="shared" si="6"/>
        <v>77.260000000000005</v>
      </c>
      <c r="BE6" s="20" t="str">
        <f>IF(BE7="","",IF(BE7="-","【-】","【"&amp;SUBSTITUTE(TEXT(BE7,"#,##0.00"),"-","△")&amp;"】"))</f>
        <v>【78.43】</v>
      </c>
      <c r="BF6" s="21" t="str">
        <f>IF(BF7="",NA(),BF7)</f>
        <v>-</v>
      </c>
      <c r="BG6" s="21">
        <f t="shared" ref="BG6:BO6" si="7">IF(BG7="",NA(),BG7)</f>
        <v>3897.8</v>
      </c>
      <c r="BH6" s="21">
        <f t="shared" si="7"/>
        <v>3750.72</v>
      </c>
      <c r="BI6" s="21">
        <f t="shared" si="7"/>
        <v>3578.51</v>
      </c>
      <c r="BJ6" s="21">
        <f t="shared" si="7"/>
        <v>2946.56</v>
      </c>
      <c r="BK6" s="21" t="str">
        <f t="shared" si="7"/>
        <v>-</v>
      </c>
      <c r="BL6" s="21">
        <f t="shared" si="7"/>
        <v>1050.51</v>
      </c>
      <c r="BM6" s="21">
        <f t="shared" si="7"/>
        <v>1102.01</v>
      </c>
      <c r="BN6" s="21">
        <f t="shared" si="7"/>
        <v>804.98</v>
      </c>
      <c r="BO6" s="21">
        <f t="shared" si="7"/>
        <v>730.84</v>
      </c>
      <c r="BP6" s="20" t="str">
        <f>IF(BP7="","",IF(BP7="-","【-】","【"&amp;SUBSTITUTE(TEXT(BP7,"#,##0.00"),"-","△")&amp;"】"))</f>
        <v>【630.82】</v>
      </c>
      <c r="BQ6" s="21" t="str">
        <f>IF(BQ7="",NA(),BQ7)</f>
        <v>-</v>
      </c>
      <c r="BR6" s="21">
        <f t="shared" ref="BR6:BZ6" si="8">IF(BR7="",NA(),BR7)</f>
        <v>73.19</v>
      </c>
      <c r="BS6" s="21">
        <f t="shared" si="8"/>
        <v>75.84</v>
      </c>
      <c r="BT6" s="21">
        <f t="shared" si="8"/>
        <v>75.489999999999995</v>
      </c>
      <c r="BU6" s="21">
        <f t="shared" si="8"/>
        <v>83.07</v>
      </c>
      <c r="BV6" s="21" t="str">
        <f t="shared" si="8"/>
        <v>-</v>
      </c>
      <c r="BW6" s="21">
        <f t="shared" si="8"/>
        <v>82.65</v>
      </c>
      <c r="BX6" s="21">
        <f t="shared" si="8"/>
        <v>82.55</v>
      </c>
      <c r="BY6" s="21">
        <f t="shared" si="8"/>
        <v>88.71</v>
      </c>
      <c r="BZ6" s="21">
        <f t="shared" si="8"/>
        <v>89.17</v>
      </c>
      <c r="CA6" s="20" t="str">
        <f>IF(CA7="","",IF(CA7="-","【-】","【"&amp;SUBSTITUTE(TEXT(CA7,"#,##0.00"),"-","△")&amp;"】"))</f>
        <v>【97.81】</v>
      </c>
      <c r="CB6" s="21" t="str">
        <f>IF(CB7="",NA(),CB7)</f>
        <v>-</v>
      </c>
      <c r="CC6" s="21">
        <f t="shared" ref="CC6:CK6" si="9">IF(CC7="",NA(),CC7)</f>
        <v>255.87</v>
      </c>
      <c r="CD6" s="21">
        <f t="shared" si="9"/>
        <v>248.61</v>
      </c>
      <c r="CE6" s="21">
        <f t="shared" si="9"/>
        <v>254.31</v>
      </c>
      <c r="CF6" s="21">
        <f t="shared" si="9"/>
        <v>262.64</v>
      </c>
      <c r="CG6" s="21" t="str">
        <f t="shared" si="9"/>
        <v>-</v>
      </c>
      <c r="CH6" s="21">
        <f t="shared" si="9"/>
        <v>186.3</v>
      </c>
      <c r="CI6" s="21">
        <f t="shared" si="9"/>
        <v>188.38</v>
      </c>
      <c r="CJ6" s="21">
        <f t="shared" si="9"/>
        <v>174.8</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50.53</v>
      </c>
      <c r="CT6" s="21">
        <f t="shared" si="10"/>
        <v>51.42</v>
      </c>
      <c r="CU6" s="21">
        <f t="shared" si="10"/>
        <v>55.82</v>
      </c>
      <c r="CV6" s="21">
        <f t="shared" si="10"/>
        <v>55.04</v>
      </c>
      <c r="CW6" s="20" t="str">
        <f>IF(CW7="","",IF(CW7="-","【-】","【"&amp;SUBSTITUTE(TEXT(CW7,"#,##0.00"),"-","△")&amp;"】"))</f>
        <v>【58.94】</v>
      </c>
      <c r="CX6" s="21" t="str">
        <f>IF(CX7="",NA(),CX7)</f>
        <v>-</v>
      </c>
      <c r="CY6" s="21">
        <f t="shared" ref="CY6:DG6" si="11">IF(CY7="",NA(),CY7)</f>
        <v>84.7</v>
      </c>
      <c r="CZ6" s="21">
        <f t="shared" si="11"/>
        <v>85.48</v>
      </c>
      <c r="DA6" s="21">
        <f t="shared" si="11"/>
        <v>85.92</v>
      </c>
      <c r="DB6" s="21">
        <f t="shared" si="11"/>
        <v>86.45</v>
      </c>
      <c r="DC6" s="21" t="str">
        <f t="shared" si="11"/>
        <v>-</v>
      </c>
      <c r="DD6" s="21">
        <f t="shared" si="11"/>
        <v>82.08</v>
      </c>
      <c r="DE6" s="21">
        <f t="shared" si="11"/>
        <v>81.34</v>
      </c>
      <c r="DF6" s="21">
        <f t="shared" si="11"/>
        <v>90.67</v>
      </c>
      <c r="DG6" s="21">
        <f t="shared" si="11"/>
        <v>91.92</v>
      </c>
      <c r="DH6" s="20" t="str">
        <f>IF(DH7="","",IF(DH7="-","【-】","【"&amp;SUBSTITUTE(TEXT(DH7,"#,##0.00"),"-","△")&amp;"】"))</f>
        <v>【95.91】</v>
      </c>
      <c r="DI6" s="21" t="str">
        <f>IF(DI7="",NA(),DI7)</f>
        <v>-</v>
      </c>
      <c r="DJ6" s="21">
        <f t="shared" ref="DJ6:DR6" si="12">IF(DJ7="",NA(),DJ7)</f>
        <v>31.72</v>
      </c>
      <c r="DK6" s="21">
        <f t="shared" si="12"/>
        <v>33.5</v>
      </c>
      <c r="DL6" s="21">
        <f t="shared" si="12"/>
        <v>35.33</v>
      </c>
      <c r="DM6" s="21">
        <f t="shared" si="12"/>
        <v>37.229999999999997</v>
      </c>
      <c r="DN6" s="21" t="str">
        <f t="shared" si="12"/>
        <v>-</v>
      </c>
      <c r="DO6" s="21">
        <f t="shared" si="12"/>
        <v>12.7</v>
      </c>
      <c r="DP6" s="21">
        <f t="shared" si="12"/>
        <v>14.65</v>
      </c>
      <c r="DQ6" s="21">
        <f t="shared" si="12"/>
        <v>25.86</v>
      </c>
      <c r="DR6" s="21">
        <f t="shared" si="12"/>
        <v>31.14</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1.4</v>
      </c>
      <c r="EC6" s="21">
        <f t="shared" si="13"/>
        <v>0.76</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0.12</v>
      </c>
      <c r="EN6" s="21">
        <f t="shared" si="14"/>
        <v>0.06</v>
      </c>
      <c r="EO6" s="20" t="str">
        <f>IF(EO7="","",IF(EO7="-","【-】","【"&amp;SUBSTITUTE(TEXT(EO7,"#,##0.00"),"-","△")&amp;"】"))</f>
        <v>【0.22】</v>
      </c>
    </row>
    <row r="7" spans="1:148" s="22" customFormat="1" x14ac:dyDescent="0.15">
      <c r="A7" s="14"/>
      <c r="B7" s="23">
        <v>2023</v>
      </c>
      <c r="C7" s="23">
        <v>262056</v>
      </c>
      <c r="D7" s="23">
        <v>46</v>
      </c>
      <c r="E7" s="23">
        <v>17</v>
      </c>
      <c r="F7" s="23">
        <v>1</v>
      </c>
      <c r="G7" s="23">
        <v>0</v>
      </c>
      <c r="H7" s="23" t="s">
        <v>96</v>
      </c>
      <c r="I7" s="23" t="s">
        <v>97</v>
      </c>
      <c r="J7" s="23" t="s">
        <v>98</v>
      </c>
      <c r="K7" s="23" t="s">
        <v>99</v>
      </c>
      <c r="L7" s="23" t="s">
        <v>100</v>
      </c>
      <c r="M7" s="23" t="s">
        <v>101</v>
      </c>
      <c r="N7" s="24" t="s">
        <v>102</v>
      </c>
      <c r="O7" s="24">
        <v>37.630000000000003</v>
      </c>
      <c r="P7" s="24">
        <v>73.36</v>
      </c>
      <c r="Q7" s="24">
        <v>98.95</v>
      </c>
      <c r="R7" s="24">
        <v>3950</v>
      </c>
      <c r="S7" s="24">
        <v>16325</v>
      </c>
      <c r="T7" s="24">
        <v>172.74</v>
      </c>
      <c r="U7" s="24">
        <v>94.51</v>
      </c>
      <c r="V7" s="24">
        <v>11848</v>
      </c>
      <c r="W7" s="24">
        <v>4.75</v>
      </c>
      <c r="X7" s="24">
        <v>2494.3200000000002</v>
      </c>
      <c r="Y7" s="24" t="s">
        <v>102</v>
      </c>
      <c r="Z7" s="24">
        <v>99.31</v>
      </c>
      <c r="AA7" s="24">
        <v>98.56</v>
      </c>
      <c r="AB7" s="24">
        <v>98.64</v>
      </c>
      <c r="AC7" s="24">
        <v>105.05</v>
      </c>
      <c r="AD7" s="24" t="s">
        <v>102</v>
      </c>
      <c r="AE7" s="24">
        <v>107.21</v>
      </c>
      <c r="AF7" s="24">
        <v>107.08</v>
      </c>
      <c r="AG7" s="24">
        <v>107.01</v>
      </c>
      <c r="AH7" s="24">
        <v>106.8</v>
      </c>
      <c r="AI7" s="24">
        <v>105.91</v>
      </c>
      <c r="AJ7" s="24" t="s">
        <v>102</v>
      </c>
      <c r="AK7" s="24">
        <v>413.32</v>
      </c>
      <c r="AL7" s="24">
        <v>413.51</v>
      </c>
      <c r="AM7" s="24">
        <v>413.22</v>
      </c>
      <c r="AN7" s="24">
        <v>341.3</v>
      </c>
      <c r="AO7" s="24" t="s">
        <v>102</v>
      </c>
      <c r="AP7" s="24">
        <v>43.71</v>
      </c>
      <c r="AQ7" s="24">
        <v>45.94</v>
      </c>
      <c r="AR7" s="24">
        <v>23.86</v>
      </c>
      <c r="AS7" s="24">
        <v>26.89</v>
      </c>
      <c r="AT7" s="24">
        <v>3.03</v>
      </c>
      <c r="AU7" s="24" t="s">
        <v>102</v>
      </c>
      <c r="AV7" s="24">
        <v>25.98</v>
      </c>
      <c r="AW7" s="24">
        <v>26.94</v>
      </c>
      <c r="AX7" s="24">
        <v>28.3</v>
      </c>
      <c r="AY7" s="24">
        <v>32.35</v>
      </c>
      <c r="AZ7" s="24" t="s">
        <v>102</v>
      </c>
      <c r="BA7" s="24">
        <v>40.67</v>
      </c>
      <c r="BB7" s="24">
        <v>47.7</v>
      </c>
      <c r="BC7" s="24">
        <v>68.27</v>
      </c>
      <c r="BD7" s="24">
        <v>77.260000000000005</v>
      </c>
      <c r="BE7" s="24">
        <v>78.430000000000007</v>
      </c>
      <c r="BF7" s="24" t="s">
        <v>102</v>
      </c>
      <c r="BG7" s="24">
        <v>3897.8</v>
      </c>
      <c r="BH7" s="24">
        <v>3750.72</v>
      </c>
      <c r="BI7" s="24">
        <v>3578.51</v>
      </c>
      <c r="BJ7" s="24">
        <v>2946.56</v>
      </c>
      <c r="BK7" s="24" t="s">
        <v>102</v>
      </c>
      <c r="BL7" s="24">
        <v>1050.51</v>
      </c>
      <c r="BM7" s="24">
        <v>1102.01</v>
      </c>
      <c r="BN7" s="24">
        <v>804.98</v>
      </c>
      <c r="BO7" s="24">
        <v>730.84</v>
      </c>
      <c r="BP7" s="24">
        <v>630.82000000000005</v>
      </c>
      <c r="BQ7" s="24" t="s">
        <v>102</v>
      </c>
      <c r="BR7" s="24">
        <v>73.19</v>
      </c>
      <c r="BS7" s="24">
        <v>75.84</v>
      </c>
      <c r="BT7" s="24">
        <v>75.489999999999995</v>
      </c>
      <c r="BU7" s="24">
        <v>83.07</v>
      </c>
      <c r="BV7" s="24" t="s">
        <v>102</v>
      </c>
      <c r="BW7" s="24">
        <v>82.65</v>
      </c>
      <c r="BX7" s="24">
        <v>82.55</v>
      </c>
      <c r="BY7" s="24">
        <v>88.71</v>
      </c>
      <c r="BZ7" s="24">
        <v>89.17</v>
      </c>
      <c r="CA7" s="24">
        <v>97.81</v>
      </c>
      <c r="CB7" s="24" t="s">
        <v>102</v>
      </c>
      <c r="CC7" s="24">
        <v>255.87</v>
      </c>
      <c r="CD7" s="24">
        <v>248.61</v>
      </c>
      <c r="CE7" s="24">
        <v>254.31</v>
      </c>
      <c r="CF7" s="24">
        <v>262.64</v>
      </c>
      <c r="CG7" s="24" t="s">
        <v>102</v>
      </c>
      <c r="CH7" s="24">
        <v>186.3</v>
      </c>
      <c r="CI7" s="24">
        <v>188.38</v>
      </c>
      <c r="CJ7" s="24">
        <v>174.8</v>
      </c>
      <c r="CK7" s="24">
        <v>184.85</v>
      </c>
      <c r="CL7" s="24">
        <v>138.75</v>
      </c>
      <c r="CM7" s="24" t="s">
        <v>102</v>
      </c>
      <c r="CN7" s="24" t="s">
        <v>102</v>
      </c>
      <c r="CO7" s="24" t="s">
        <v>102</v>
      </c>
      <c r="CP7" s="24" t="s">
        <v>102</v>
      </c>
      <c r="CQ7" s="24" t="s">
        <v>102</v>
      </c>
      <c r="CR7" s="24" t="s">
        <v>102</v>
      </c>
      <c r="CS7" s="24">
        <v>50.53</v>
      </c>
      <c r="CT7" s="24">
        <v>51.42</v>
      </c>
      <c r="CU7" s="24">
        <v>55.82</v>
      </c>
      <c r="CV7" s="24">
        <v>55.04</v>
      </c>
      <c r="CW7" s="24">
        <v>58.94</v>
      </c>
      <c r="CX7" s="24" t="s">
        <v>102</v>
      </c>
      <c r="CY7" s="24">
        <v>84.7</v>
      </c>
      <c r="CZ7" s="24">
        <v>85.48</v>
      </c>
      <c r="DA7" s="24">
        <v>85.92</v>
      </c>
      <c r="DB7" s="24">
        <v>86.45</v>
      </c>
      <c r="DC7" s="24" t="s">
        <v>102</v>
      </c>
      <c r="DD7" s="24">
        <v>82.08</v>
      </c>
      <c r="DE7" s="24">
        <v>81.34</v>
      </c>
      <c r="DF7" s="24">
        <v>90.67</v>
      </c>
      <c r="DG7" s="24">
        <v>91.92</v>
      </c>
      <c r="DH7" s="24">
        <v>95.91</v>
      </c>
      <c r="DI7" s="24" t="s">
        <v>102</v>
      </c>
      <c r="DJ7" s="24">
        <v>31.72</v>
      </c>
      <c r="DK7" s="24">
        <v>33.5</v>
      </c>
      <c r="DL7" s="24">
        <v>35.33</v>
      </c>
      <c r="DM7" s="24">
        <v>37.229999999999997</v>
      </c>
      <c r="DN7" s="24" t="s">
        <v>102</v>
      </c>
      <c r="DO7" s="24">
        <v>12.7</v>
      </c>
      <c r="DP7" s="24">
        <v>14.65</v>
      </c>
      <c r="DQ7" s="24">
        <v>25.86</v>
      </c>
      <c r="DR7" s="24">
        <v>31.14</v>
      </c>
      <c r="DS7" s="24">
        <v>41.09</v>
      </c>
      <c r="DT7" s="24" t="s">
        <v>102</v>
      </c>
      <c r="DU7" s="24">
        <v>0</v>
      </c>
      <c r="DV7" s="24">
        <v>0</v>
      </c>
      <c r="DW7" s="24">
        <v>0</v>
      </c>
      <c r="DX7" s="24">
        <v>0</v>
      </c>
      <c r="DY7" s="24" t="s">
        <v>102</v>
      </c>
      <c r="DZ7" s="24">
        <v>0</v>
      </c>
      <c r="EA7" s="24">
        <v>0.1</v>
      </c>
      <c r="EB7" s="24">
        <v>1.4</v>
      </c>
      <c r="EC7" s="24">
        <v>0.76</v>
      </c>
      <c r="ED7" s="24">
        <v>8.68</v>
      </c>
      <c r="EE7" s="24" t="s">
        <v>102</v>
      </c>
      <c r="EF7" s="24">
        <v>0</v>
      </c>
      <c r="EG7" s="24">
        <v>0</v>
      </c>
      <c r="EH7" s="24">
        <v>0</v>
      </c>
      <c r="EI7" s="24">
        <v>0</v>
      </c>
      <c r="EJ7" s="24" t="s">
        <v>102</v>
      </c>
      <c r="EK7" s="24">
        <v>1.65</v>
      </c>
      <c r="EL7" s="24">
        <v>0.14000000000000001</v>
      </c>
      <c r="EM7" s="24">
        <v>0.12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intuser223</cp:lastModifiedBy>
  <dcterms:created xsi:type="dcterms:W3CDTF">2025-01-24T07:03:48Z</dcterms:created>
  <dcterms:modified xsi:type="dcterms:W3CDTF">2025-02-06T13:01:23Z</dcterms:modified>
  <cp:category/>
</cp:coreProperties>
</file>